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тог" sheetId="1" state="visible" r:id="rId3"/>
    <sheet name="ДМС матрица" sheetId="2" state="visible" r:id="rId4"/>
    <sheet name="Шкала оценки" sheetId="3" state="visible" r:id="rId5"/>
    <sheet name="Чек-лист запроса" sheetId="4" state="visible" r:id="rId6"/>
    <sheet name="Инструкция" sheetId="5" state="visible" r:id="rId7"/>
  </sheets>
  <definedNames>
    <definedName function="false" hidden="true" localSheetId="1" name="_xlnm._FilterDatabase" vbProcedure="false">'ДМС матрица'!$A$9:$R$102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<sst xmlns="http://schemas.openxmlformats.org/spreadsheetml/2006/main" count="395" uniqueCount="211">
  <si>
    <t xml:space="preserve">Шаблон сравнения ДМС для корпоративного клиента</t>
  </si>
  <si>
    <t xml:space="preserve">Назначение: быстро нормализовать КП страховщиков по одинаковым параметрам, увидеть риски и подготовить экспертную рекомендацию.</t>
  </si>
  <si>
    <t xml:space="preserve">Клиент</t>
  </si>
  <si>
    <t xml:space="preserve">Дата сравнения</t>
  </si>
  <si>
    <t xml:space="preserve">Кол-во сотрудников</t>
  </si>
  <si>
    <t xml:space="preserve">Город / регион</t>
  </si>
  <si>
    <t xml:space="preserve">Период страхования</t>
  </si>
  <si>
    <t xml:space="preserve">Страховщик</t>
  </si>
  <si>
    <t xml:space="preserve">Итоговый %</t>
  </si>
  <si>
    <t xml:space="preserve">Взвешенный балл</t>
  </si>
  <si>
    <t xml:space="preserve">Критичных рисков</t>
  </si>
  <si>
    <t xml:space="preserve">Строк заполнено</t>
  </si>
  <si>
    <t xml:space="preserve">Предварительный вывод</t>
  </si>
  <si>
    <t xml:space="preserve">Как читать итог</t>
  </si>
  <si>
    <t xml:space="preserve">Итоговый процент считается по заполненным строкам: приоритет параметра умножается на оценку условия. Строки «Не применимо» исключаются из знаменателя. Критичный риск — это ограничение, отсутствие покрытия или неясность по параметру с приоритетом 4–5.</t>
  </si>
  <si>
    <t xml:space="preserve">ДМС: сравнительная матрица предложений страховщиков</t>
  </si>
  <si>
    <t xml:space="preserve">Формат: параметры строками, страховщики колонками. Заполняйте условия из КП, выбирайте оценку из списка, итог считается на листе «Итог».</t>
  </si>
  <si>
    <t xml:space="preserve">Город</t>
  </si>
  <si>
    <t xml:space="preserve">Сотрудников</t>
  </si>
  <si>
    <t xml:space="preserve">Дата</t>
  </si>
  <si>
    <t xml:space="preserve">Страховщик 1</t>
  </si>
  <si>
    <t xml:space="preserve">Страховщик 2</t>
  </si>
  <si>
    <t xml:space="preserve">Страховщик 3</t>
  </si>
  <si>
    <t xml:space="preserve">Страховщик 4</t>
  </si>
  <si>
    <t xml:space="preserve">Раздел</t>
  </si>
  <si>
    <t xml:space="preserve">Параметр</t>
  </si>
  <si>
    <t xml:space="preserve">Приоритет</t>
  </si>
  <si>
    <t xml:space="preserve">Что проверить</t>
  </si>
  <si>
    <t xml:space="preserve">Условие / ответ</t>
  </si>
  <si>
    <t xml:space="preserve">Оценка</t>
  </si>
  <si>
    <t xml:space="preserve">Балл</t>
  </si>
  <si>
    <t xml:space="preserve">Комментарий эксперта</t>
  </si>
  <si>
    <t xml:space="preserve">Вопрос страховщику</t>
  </si>
  <si>
    <t xml:space="preserve">Общие условия и бонусы</t>
  </si>
  <si>
    <t xml:space="preserve">Полис ВЗР</t>
  </si>
  <si>
    <t xml:space="preserve">Отметить бонусность покрытия, страховую сумму, территорию и ключевые исключения.</t>
  </si>
  <si>
    <t xml:space="preserve">Страхование от несчастных случаев</t>
  </si>
  <si>
    <t xml:space="preserve">Экстренная поликлиническая и стационарная помощь на территории РФ</t>
  </si>
  <si>
    <t xml:space="preserve">Сверить тип госпитализации, количество дней, палату, расходные материалы и операции.</t>
  </si>
  <si>
    <t xml:space="preserve">Дистанционные консультации 24/7 по юридическим, финансовым вопросам</t>
  </si>
  <si>
    <t xml:space="preserve">Кратко зафиксировать условие, лимит, исключения, порядок согласования и что нужно уточнить у страховщика.</t>
  </si>
  <si>
    <t xml:space="preserve">Организация услуг в рамках высокотехнологичной медицинской помощи</t>
  </si>
  <si>
    <t xml:space="preserve">Скидки по другим видам страхования</t>
  </si>
  <si>
    <t xml:space="preserve">Диспансерное динамическое наблюдение по следующим заболеваниям: бронхиальная астма, сахарный диабет I типа, сахарный диабет II типа, аутоиммунный тиреоидит, глаукома, катаракта</t>
  </si>
  <si>
    <t xml:space="preserve">Проверить необходимость направления, ЛПУ по выбору СК/клиента, контраст, лимиты и ожидание записи.</t>
  </si>
  <si>
    <t xml:space="preserve">Административное сопровождение</t>
  </si>
  <si>
    <t xml:space="preserve">Круглосуточный диспетчерский пульт в Санкт-Петербурге</t>
  </si>
  <si>
    <t xml:space="preserve">Оценить SLA сопровождения, канал связи, выделенного менеджера и доступность диспетчерского пульта.</t>
  </si>
  <si>
    <t xml:space="preserve">Рассрочка</t>
  </si>
  <si>
    <t xml:space="preserve">Проверить график платежей, наличие повышающего коэффициента и последствия просрочки.</t>
  </si>
  <si>
    <t xml:space="preserve">Условия исключения/включения/замены сотрудников</t>
  </si>
  <si>
    <t xml:space="preserve">Сверить порядок включения/исключения сотрудников, возврат премии, минимальные сроки и документы.</t>
  </si>
  <si>
    <t xml:space="preserve">Персональный менеджер</t>
  </si>
  <si>
    <t xml:space="preserve">Офисный врач</t>
  </si>
  <si>
    <t xml:space="preserve">Программа «Поликлиника»</t>
  </si>
  <si>
    <t xml:space="preserve">Страховая сумма на одного застрахованного в год</t>
  </si>
  <si>
    <t xml:space="preserve">Сравнить лимит на 1 ЗЛ, общий лимит договора, сублимиты и ограничения по рискам.</t>
  </si>
  <si>
    <t xml:space="preserve">Свободный выбор медицинских учреждений</t>
  </si>
  <si>
    <t xml:space="preserve">Проверить сеть ЛПУ, порядок выбора клиники, наличие ограничений по направлению СК.</t>
  </si>
  <si>
    <t xml:space="preserve">Лечебно-диагностические и консультативные приемы врачей-специалистов</t>
  </si>
  <si>
    <t xml:space="preserve">Психиатр/психотерапевт/психоневролог</t>
  </si>
  <si>
    <t xml:space="preserve">Сверить формат онлайн/очно, лимиты консультаций и перечень специалистов.</t>
  </si>
  <si>
    <t xml:space="preserve">Консультации врачей с ученой степенью выше кандидата медицинских наук, консультации заведующих отделений и выше, сотрудников клинических кафедр при проведении консилиумов, врачебных комиссий, для получения второго/экспертного мнения</t>
  </si>
  <si>
    <t xml:space="preserve">Выдача листков нетрудоспособности</t>
  </si>
  <si>
    <t xml:space="preserve">Выдача рецептов (кроме льготных)</t>
  </si>
  <si>
    <t xml:space="preserve">Лечебные манипуляции и процедуры, выполняемые средним медицинским персоналом по назначению лечащего врача: перевязки, инъекции – внутримышечные, подкожные, внутривенные струйные и другие</t>
  </si>
  <si>
    <t xml:space="preserve">Первичная диагностика сахарного диабета</t>
  </si>
  <si>
    <t xml:space="preserve">Лечение сахарного диабета</t>
  </si>
  <si>
    <t xml:space="preserve">Лечение хронических гепатитов и циррозов печени</t>
  </si>
  <si>
    <t xml:space="preserve">Выдача справок в бассейн</t>
  </si>
  <si>
    <t xml:space="preserve">Выдача справок в спортивно-оздоровительные комплексы</t>
  </si>
  <si>
    <t xml:space="preserve">Выдача справок на управление транспортным средством в ГИБДД</t>
  </si>
  <si>
    <t xml:space="preserve">Справки в санаторно‑курортные учреждения</t>
  </si>
  <si>
    <t xml:space="preserve">Уточнить перечень справок, условия выдачи, необходимость дополнительных документов и ЛПУ.</t>
  </si>
  <si>
    <t xml:space="preserve">Оформление справки об отсутствии контактов с инфекционными больными</t>
  </si>
  <si>
    <t xml:space="preserve">Круглосуточная травматологическая помощь</t>
  </si>
  <si>
    <t xml:space="preserve">Лечение патологии беременности</t>
  </si>
  <si>
    <t xml:space="preserve">Лечение патологии шейки матки</t>
  </si>
  <si>
    <t xml:space="preserve">удаления и лечения мозолей, невусов, нагноившихся атером по медицинским показаниям</t>
  </si>
  <si>
    <t xml:space="preserve">Кардиоскрининг</t>
  </si>
  <si>
    <t xml:space="preserve">Диагностика и лечение (включая контроль после лечения) урогенитальных инфекций</t>
  </si>
  <si>
    <t xml:space="preserve">Профилактические мероприятия</t>
  </si>
  <si>
    <t xml:space="preserve">Промывание лакун миндалин при хроническом тонзиллите, в том числе в профилактических целях по медицинским показаниям (независимо от метода)</t>
  </si>
  <si>
    <t xml:space="preserve">Медосмотры в следующем объеме для СПб: ‑ Для женщин любого возраста: консультация маммолога‑онколога, УЗИ молочных желёз, исследование на онкомаркер паппиломавируса (ВПЧ), консультация офтальмолога и измерение ВГД; ‑ Для мужчин любого возраста: консультация уролога, УЗИ предстательной железы, ПСА, консультация офтальмолога и измерение ВГД.</t>
  </si>
  <si>
    <t xml:space="preserve">Вакцинация от кори, включая определение титров антител</t>
  </si>
  <si>
    <t xml:space="preserve">Вакцинация от коронвирусной инфекции</t>
  </si>
  <si>
    <t xml:space="preserve">Вакцинация от гриппа</t>
  </si>
  <si>
    <t xml:space="preserve">Экстренная профилактика от столбняка и бешенства</t>
  </si>
  <si>
    <t xml:space="preserve">Экстренное введение иммуноглоблина человека против клещевого энцефалита при укусе иксодовым клещом</t>
  </si>
  <si>
    <t xml:space="preserve">Вакцинация от Клещевого Энцефалита по эпидемиологическим показаниям</t>
  </si>
  <si>
    <t xml:space="preserve">Аллерген-специфическая иммунотерапия (АСИТ, СИТ) без оплаты препаратов</t>
  </si>
  <si>
    <t xml:space="preserve">Инструментальная диагностика</t>
  </si>
  <si>
    <t xml:space="preserve">Рентгеновские исследования в полном объёме</t>
  </si>
  <si>
    <t xml:space="preserve">Функциональная диагностика</t>
  </si>
  <si>
    <t xml:space="preserve">Эндоскопические методы исследования, в том числе эзофагогастродуоденоскопия, колоноскопия, ректороманоскопия</t>
  </si>
  <si>
    <t xml:space="preserve">Компьютерная томография (КТ)</t>
  </si>
  <si>
    <t xml:space="preserve">Магнитно-резонансная томография (МРТ)</t>
  </si>
  <si>
    <t xml:space="preserve">Позитронно-эмиссионная томография (ПЭТ)</t>
  </si>
  <si>
    <t xml:space="preserve">Ультразвуковые методы диагностики</t>
  </si>
  <si>
    <t xml:space="preserve">Лабораторная диагностика</t>
  </si>
  <si>
    <t xml:space="preserve">Общеклинические исследования</t>
  </si>
  <si>
    <t xml:space="preserve">Биохимические исследования</t>
  </si>
  <si>
    <t xml:space="preserve">Серологические исследования</t>
  </si>
  <si>
    <t xml:space="preserve">Аллергологические исследования для диагностики аллергических заболеваний, в том числе, исследование иммуноглобулинов и аллергологических панелей</t>
  </si>
  <si>
    <t xml:space="preserve">Микробиологические исследования</t>
  </si>
  <si>
    <t xml:space="preserve">Онкомаркеры</t>
  </si>
  <si>
    <t xml:space="preserve">Бактериоскопические и бактериологические исследования, в том числе, микологические</t>
  </si>
  <si>
    <t xml:space="preserve">Иммунологические методы исследования, в том числе, исследование иммунного и интерферонового статуса</t>
  </si>
  <si>
    <t xml:space="preserve">Гистологические исследования</t>
  </si>
  <si>
    <t xml:space="preserve">Цитологические исследования</t>
  </si>
  <si>
    <t xml:space="preserve">Гормональные методы исследования</t>
  </si>
  <si>
    <t xml:space="preserve">Восстановительное лечение</t>
  </si>
  <si>
    <t xml:space="preserve">ФТЛ (электро-, свето- и теплолечение, магнито- и лазеротерапия, микро-, коротковолновая и ультразвуковая терапия)</t>
  </si>
  <si>
    <t xml:space="preserve">ЛФК в группах</t>
  </si>
  <si>
    <t xml:space="preserve">Лечебный классический массаж</t>
  </si>
  <si>
    <t xml:space="preserve">Ударно-волновая терапия</t>
  </si>
  <si>
    <t xml:space="preserve">Мануальная терапия</t>
  </si>
  <si>
    <t xml:space="preserve">Иглорефлексотерапия</t>
  </si>
  <si>
    <t xml:space="preserve">Внутрисуставные инъекции и блокады</t>
  </si>
  <si>
    <t xml:space="preserve">Реабилитационно-восстановительное лечение</t>
  </si>
  <si>
    <t xml:space="preserve">Программа «Вызов врача»</t>
  </si>
  <si>
    <t xml:space="preserve">Оказание врачебной помощи и неотложной медицинской помощи на дому</t>
  </si>
  <si>
    <t xml:space="preserve">Проверить территорию, ограничения по удаленности, состав бригады/услуг и порядок вызова.</t>
  </si>
  <si>
    <t xml:space="preserve">Зона покрытия</t>
  </si>
  <si>
    <t xml:space="preserve">Консультации врачей-специалистов на дому</t>
  </si>
  <si>
    <t xml:space="preserve">Проведение лечебных мероприятий медицинской сестрой на дому при заболеваниях</t>
  </si>
  <si>
    <t xml:space="preserve">Забор анализов на дому (по медицинским показаниям)</t>
  </si>
  <si>
    <t xml:space="preserve">Выдача больничных листов, рецептов (кроме льготных)</t>
  </si>
  <si>
    <t xml:space="preserve">Программа «Телемедицина»</t>
  </si>
  <si>
    <t xml:space="preserve">Телемедицинские консультации врача-терапевта и узкопрофильных специалистов</t>
  </si>
  <si>
    <t xml:space="preserve">Плановая психологическая помощь</t>
  </si>
  <si>
    <t xml:space="preserve">Программа «Амбулаторная консультативно-диагностическая медицинская помощь на базе ведущих НИИ и медицинских центров г. Санкт-Петербурга»</t>
  </si>
  <si>
    <t xml:space="preserve">Консультации оказываются по направлению лечащего врача (по медицинским показаниям)</t>
  </si>
  <si>
    <t xml:space="preserve">Программа «Скорая медицинская помощь»</t>
  </si>
  <si>
    <t xml:space="preserve">Программа «Стационарная медицинская помощь»</t>
  </si>
  <si>
    <t xml:space="preserve">Количество дней пребывания в стационаре</t>
  </si>
  <si>
    <t xml:space="preserve">Количество госпитализаций</t>
  </si>
  <si>
    <t xml:space="preserve">Лекарственное обеспечение</t>
  </si>
  <si>
    <t xml:space="preserve">Уход медицинского персонала</t>
  </si>
  <si>
    <t xml:space="preserve">Лечебное питание</t>
  </si>
  <si>
    <t xml:space="preserve">Восстановительное лечение: физиолечение, классический лечебный массаж, занятия ЛФК, классическая корпоральная иглорефлексотерапия, мануальная терапия</t>
  </si>
  <si>
    <t xml:space="preserve">Оперативные вмешательства по жизненным показаниям, в том числе нейрохирургические с оплатой расходных материалов</t>
  </si>
  <si>
    <t xml:space="preserve">Экстренное аортокоронарное шунтирование, экстренная коронарография и коронарная (баллонная) ангиопластика со стентированием в инфаркт зависимой артерии по жизненным показаниям при остром коронарном синдроме с оплатой расходных материалов</t>
  </si>
  <si>
    <t xml:space="preserve">Расходные материалы при оперативных вмешательствах (отечественные металлоконструкции) при острых травмах</t>
  </si>
  <si>
    <t xml:space="preserve">Наложение иммобилизационных повязок по медицинским показаниям</t>
  </si>
  <si>
    <t xml:space="preserve">РЧА и лазеротерапия вен нижних конечностей в ЛПУ</t>
  </si>
  <si>
    <t xml:space="preserve">Уровень палаты</t>
  </si>
  <si>
    <t xml:space="preserve">Повышающие коэффициенты</t>
  </si>
  <si>
    <t xml:space="preserve">Страхование родственников</t>
  </si>
  <si>
    <t xml:space="preserve">Шкала оценки условий</t>
  </si>
  <si>
    <t xml:space="preserve">Отлично</t>
  </si>
  <si>
    <t xml:space="preserve">Норма</t>
  </si>
  <si>
    <t xml:space="preserve">Когда ставить</t>
  </si>
  <si>
    <t xml:space="preserve">Маркер</t>
  </si>
  <si>
    <t xml:space="preserve">Есть ограничения</t>
  </si>
  <si>
    <t xml:space="preserve">Условие сильнее рынка или полностью закрывает потребность клиента.</t>
  </si>
  <si>
    <t xml:space="preserve">Зеленый</t>
  </si>
  <si>
    <t xml:space="preserve">Не покрыто</t>
  </si>
  <si>
    <t xml:space="preserve">Условие стандартное/рабочее, без существенных рисков.</t>
  </si>
  <si>
    <t xml:space="preserve">Бирюзовый</t>
  </si>
  <si>
    <t xml:space="preserve">Уточнить</t>
  </si>
  <si>
    <t xml:space="preserve">Покрытие есть, но есть лимиты, исключения, порядок согласования или слабые места.</t>
  </si>
  <si>
    <t xml:space="preserve">Желтый</t>
  </si>
  <si>
    <t xml:space="preserve">Не применимо</t>
  </si>
  <si>
    <t xml:space="preserve">Параметр отсутствует или фактически исключен из покрытия.</t>
  </si>
  <si>
    <t xml:space="preserve">Красный</t>
  </si>
  <si>
    <t xml:space="preserve">Ответ страховщика не позволяет сделать вывод; нужен вопрос/подтверждение.</t>
  </si>
  <si>
    <t xml:space="preserve">Серый</t>
  </si>
  <si>
    <t xml:space="preserve">Параметр не важен для конкретного клиента; строка исключается из итогового процента.</t>
  </si>
  <si>
    <t xml:space="preserve">Чек-лист данных для запроса КП по ДМС</t>
  </si>
  <si>
    <t xml:space="preserve">№</t>
  </si>
  <si>
    <t xml:space="preserve">Блок</t>
  </si>
  <si>
    <t xml:space="preserve">Что запросить</t>
  </si>
  <si>
    <t xml:space="preserve">Статус</t>
  </si>
  <si>
    <t xml:space="preserve">Компания и отрасль</t>
  </si>
  <si>
    <t xml:space="preserve">Название юрлица, ИНН, отрасль, регион присутствия</t>
  </si>
  <si>
    <t xml:space="preserve">обязательно</t>
  </si>
  <si>
    <t xml:space="preserve">Численность</t>
  </si>
  <si>
    <t xml:space="preserve">Количество сотрудников, группы по категориям, родственники отдельно</t>
  </si>
  <si>
    <t xml:space="preserve">География</t>
  </si>
  <si>
    <t xml:space="preserve">Город/регион обслуживания, удаленные сотрудники, командировки</t>
  </si>
  <si>
    <t xml:space="preserve">Возраст и пол</t>
  </si>
  <si>
    <t xml:space="preserve">Возрастная структура, сотрудники 60+/70+, доля мужчин/женщин</t>
  </si>
  <si>
    <t xml:space="preserve">желательно</t>
  </si>
  <si>
    <t xml:space="preserve">Текущий договор</t>
  </si>
  <si>
    <t xml:space="preserve">Действующий страховщик, программа, премия, проблемные кейсы</t>
  </si>
  <si>
    <t xml:space="preserve">если есть</t>
  </si>
  <si>
    <t xml:space="preserve">Пожелания по ЛПУ</t>
  </si>
  <si>
    <t xml:space="preserve">Ключевые клиники, стоматология, стационар, скорая, дом, телемедицина</t>
  </si>
  <si>
    <t xml:space="preserve">Бюджет</t>
  </si>
  <si>
    <t xml:space="preserve">Целевой бюджет на человека/год или общий бюджет</t>
  </si>
  <si>
    <t xml:space="preserve">История убытков</t>
  </si>
  <si>
    <t xml:space="preserve">Обращаемость/убыточность за 1–3 года, если есть</t>
  </si>
  <si>
    <t xml:space="preserve">Администрирование</t>
  </si>
  <si>
    <t xml:space="preserve">Нужны ли рассрочка, персональный менеджер, офисный врач, приложение</t>
  </si>
  <si>
    <t xml:space="preserve">Сроки</t>
  </si>
  <si>
    <t xml:space="preserve">Дата старта договора, дедлайн КП, формат финальной таблицы</t>
  </si>
  <si>
    <t xml:space="preserve">Инструкция по использованию шаблона</t>
  </si>
  <si>
    <t xml:space="preserve">Описание</t>
  </si>
  <si>
    <t xml:space="preserve">Шаг 1</t>
  </si>
  <si>
    <t xml:space="preserve">На листе «ДМС матрица» замените названия «Страховщик 1–4» на реальные компании.</t>
  </si>
  <si>
    <t xml:space="preserve">Шаг 2</t>
  </si>
  <si>
    <t xml:space="preserve">В колонках «Условие / ответ» перенесите текст из КП страховщика. Старайтесь фиксировать лимит, исключение, порядок согласования и территорию.</t>
  </si>
  <si>
    <t xml:space="preserve">Шаг 3</t>
  </si>
  <si>
    <t xml:space="preserve">В колонках «Оценка» выберите статус из выпадающего списка. Баллы считаются автоматически в скрытых колонках.</t>
  </si>
  <si>
    <t xml:space="preserve">Шаг 4</t>
  </si>
  <si>
    <t xml:space="preserve">Если условие непонятно, ставьте «Уточнить» и формулируйте вопрос в колонке «Вопрос страховщику».</t>
  </si>
  <si>
    <t xml:space="preserve">Шаг 5</t>
  </si>
  <si>
    <t xml:space="preserve">Смотрите лист «Итог»: он покажет заполненность, итоговый процент и критичные риски по параметрам с высоким приоритетом.</t>
  </si>
  <si>
    <t xml:space="preserve">Важно</t>
  </si>
  <si>
    <t xml:space="preserve">Шаблон помогает структурировать экспертное сравнение, но не заменяет чтение правил страхования, договора и приложений к программе ДМС.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</si>
</sst>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18"/>
      <color rgb="FF0B1F33"/>
      <name val="Calibri"/>
      <family val="0"/>
      <charset val="1"/>
    </font>
    <font>
      <b val="true"/>
      <sz val="11"/>
      <color rgb="FF0B1F33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6"/>
      <color rgb="FF0B1F33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EEF2F4"/>
        <bgColor rgb="FFEAF4F2"/>
      </patternFill>
    </fill>
    <fill>
      <patternFill patternType="solid">
        <fgColor rgb="FFFFFFFF"/>
        <bgColor rgb="FFFBFBF9"/>
      </patternFill>
    </fill>
    <fill>
      <patternFill patternType="solid">
        <fgColor rgb="FF0B1F33"/>
        <bgColor rgb="FF003300"/>
      </patternFill>
    </fill>
    <fill>
      <patternFill patternType="solid">
        <fgColor rgb="FF1FB8A0"/>
        <bgColor rgb="FF339966"/>
      </patternFill>
    </fill>
    <fill>
      <patternFill patternType="solid">
        <fgColor rgb="FFEAF4F2"/>
        <bgColor rgb="FFEEF2F4"/>
      </patternFill>
    </fill>
    <fill>
      <patternFill patternType="solid">
        <fgColor rgb="FFFBFBF9"/>
        <bgColor rgb="FFF8FCFB"/>
      </patternFill>
    </fill>
    <fill>
      <patternFill patternType="solid">
        <fgColor rgb="FFF8FCFB"/>
        <bgColor rgb="FFFBFBF9"/>
      </patternFill>
    </fill>
    <fill>
      <patternFill patternType="solid">
        <fgColor rgb="FFDDF2E6"/>
        <bgColor rgb="FFE0F5F2"/>
      </patternFill>
    </fill>
    <fill>
      <patternFill patternType="solid">
        <fgColor rgb="FFE0F5F2"/>
        <bgColor rgb="FFDDF2E6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9E2E7"/>
      </bottom>
      <diagonal/>
    </border>
    <border diagonalUp="false" diagonalDown="false">
      <left/>
      <right/>
      <top style="medium">
        <color rgb="FF0B1F33"/>
      </top>
      <bottom style="medium">
        <color rgb="FF0B1F33"/>
      </bottom>
      <diagonal/>
    </border>
    <border diagonalUp="false" diagonalDown="false">
      <left/>
      <right/>
      <top style="medium">
        <color rgb="FF0B1F33"/>
      </top>
      <bottom style="thin">
        <color rgb="FFD9E2E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7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8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11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B1F33"/>
          <bgColor rgb="FF000000"/>
        </patternFill>
      </fill>
    </dxf>
    <dxf>
      <fill>
        <patternFill patternType="solid">
          <fgColor rgb="FFEAF4F2"/>
          <bgColor rgb="FF000000"/>
        </patternFill>
      </fill>
    </dxf>
    <dxf>
      <fill>
        <patternFill patternType="solid">
          <fgColor rgb="FFFBFBF9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FB8A0"/>
          <bgColor rgb="FF000000"/>
        </patternFill>
      </fill>
    </dxf>
    <dxf>
      <fill>
        <patternFill patternType="solid">
          <fgColor rgb="FFF8FCFB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>
          <bgColor rgb="FFDDF2E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EF2F4"/>
      <rgbColor rgb="FF808080"/>
      <rgbColor rgb="FF9999FF"/>
      <rgbColor rgb="FF993366"/>
      <rgbColor rgb="FFFFF2CC"/>
      <rgbColor rgb="FFE0F5F2"/>
      <rgbColor rgb="FF660066"/>
      <rgbColor rgb="FFFF8080"/>
      <rgbColor rgb="FF0066CC"/>
      <rgbColor rgb="FFD9E2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F2E6"/>
      <rgbColor rgb="FFEAF4F2"/>
      <rgbColor rgb="FFFBFBF9"/>
      <rgbColor rgb="FFF8FCFB"/>
      <rgbColor rgb="FFFF99CC"/>
      <rgbColor rgb="FFCC99FF"/>
      <rgbColor rgb="FFFCE4D6"/>
      <rgbColor rgb="FF3366FF"/>
      <rgbColor rgb="FF1FB8A0"/>
      <rgbColor rgb="FF99CC00"/>
      <rgbColor rgb="FFFFCC00"/>
      <rgbColor rgb="FFFF9900"/>
      <rgbColor rgb="FFFF6600"/>
      <rgbColor rgb="FF666699"/>
      <rgbColor rgb="FF969696"/>
      <rgbColor rgb="FF0B1F3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6" min="3" style="0" width="20"/>
    <col collapsed="false" customWidth="true" hidden="false" outlineLevel="0" max="7" min="7" style="0" width="24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22.05" hidden="false" customHeight="false" outlineLevel="0" collapsed="false">
      <c r="A2" s="1"/>
      <c r="B2" s="2" t="s">
        <v>0</v>
      </c>
      <c r="C2" s="2"/>
      <c r="D2" s="2"/>
      <c r="E2" s="2"/>
      <c r="F2" s="2"/>
      <c r="G2" s="2"/>
    </row>
    <row r="3" customFormat="false" ht="15" hidden="false" customHeight="true" outlineLevel="0" collapsed="false">
      <c r="A3" s="1"/>
      <c r="B3" s="3" t="s">
        <v>1</v>
      </c>
      <c r="C3" s="3"/>
      <c r="D3" s="3"/>
      <c r="E3" s="3"/>
      <c r="F3" s="3"/>
      <c r="G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5" hidden="false" customHeight="false" outlineLevel="0" collapsed="false">
      <c r="A5" s="1"/>
      <c r="B5" s="4" t="s">
        <v>2</v>
      </c>
      <c r="C5" s="5"/>
      <c r="D5" s="1"/>
      <c r="E5" s="1"/>
      <c r="F5" s="1"/>
      <c r="G5" s="1"/>
    </row>
    <row r="6" customFormat="false" ht="15" hidden="false" customHeight="false" outlineLevel="0" collapsed="false">
      <c r="A6" s="1"/>
      <c r="B6" s="4" t="s">
        <v>3</v>
      </c>
      <c r="C6" s="5"/>
      <c r="D6" s="1"/>
      <c r="E6" s="1"/>
      <c r="F6" s="1"/>
      <c r="G6" s="1"/>
    </row>
    <row r="7" customFormat="false" ht="15" hidden="false" customHeight="false" outlineLevel="0" collapsed="false">
      <c r="A7" s="1"/>
      <c r="B7" s="4" t="s">
        <v>4</v>
      </c>
      <c r="C7" s="5"/>
      <c r="D7" s="1"/>
      <c r="E7" s="1"/>
      <c r="F7" s="1"/>
      <c r="G7" s="1"/>
    </row>
    <row r="8" customFormat="false" ht="15" hidden="false" customHeight="false" outlineLevel="0" collapsed="false">
      <c r="A8" s="1"/>
      <c r="B8" s="4" t="s">
        <v>5</v>
      </c>
      <c r="C8" s="5"/>
      <c r="D8" s="1"/>
      <c r="E8" s="1"/>
      <c r="F8" s="1"/>
      <c r="G8" s="1"/>
    </row>
    <row r="9" customFormat="false" ht="15" hidden="false" customHeight="false" outlineLevel="0" collapsed="false">
      <c r="A9" s="1"/>
      <c r="B9" s="4" t="s">
        <v>6</v>
      </c>
      <c r="C9" s="5"/>
      <c r="D9" s="1"/>
      <c r="E9" s="1"/>
      <c r="F9" s="1"/>
      <c r="G9" s="1"/>
    </row>
    <row r="10" customFormat="false" ht="15" hidden="false" customHeight="false" outlineLevel="0" collapsed="false">
      <c r="A10" s="1"/>
      <c r="B10" s="1"/>
      <c r="C10" s="1"/>
      <c r="D10" s="1"/>
      <c r="E10" s="1"/>
      <c r="F10" s="1"/>
      <c r="G10" s="1"/>
    </row>
    <row r="11" customFormat="false" ht="15" hidden="false" customHeight="false" outlineLevel="0" collapsed="false">
      <c r="A11" s="1"/>
      <c r="B11" s="1"/>
      <c r="C11" s="1"/>
      <c r="D11" s="1"/>
      <c r="E11" s="1"/>
      <c r="F11" s="1"/>
      <c r="G11" s="1"/>
    </row>
    <row r="12" customFormat="false" ht="15" hidden="false" customHeight="false" outlineLevel="0" collapsed="false">
      <c r="A12" s="1"/>
      <c r="B12" s="6" t="s">
        <v>7</v>
      </c>
      <c r="C12" s="6" t="s">
        <v>8</v>
      </c>
      <c r="D12" s="6" t="s">
        <v>9</v>
      </c>
      <c r="E12" s="6" t="s">
        <v>10</v>
      </c>
      <c r="F12" s="6" t="s">
        <v>11</v>
      </c>
      <c r="G12" s="6" t="s">
        <v>12</v>
      </c>
    </row>
    <row r="13" customFormat="false" ht="15" hidden="false" customHeight="false" outlineLevel="0" collapsed="false">
      <c r="A13" s="1"/>
      <c r="B13" s="7" t="str">
        <f aca="false">'ДМС матрица'!E8</f>
        <v>Страховщик 1</v>
      </c>
      <c r="C13" s="8" t="n">
        <f aca="false">IFERROR(SUM('ДМС матрица'!G10:G102)/(SUMIFS('ДМС матрица'!$C$10:$C$102,'ДМС матрица'!F10:F102,"&lt;&gt;Не применимо",'ДМС матрица'!F10:F102,"&lt;&gt;")*5),0)</f>
        <v>0</v>
      </c>
      <c r="D13" s="7" t="n">
        <f aca="false">SUM('ДМС матрица'!G10:G102)</f>
        <v>0</v>
      </c>
      <c r="E13" s="7" t="n">
        <f aca="false">COUNTIFS('ДМС матрица'!$C$10:$C$102,"&gt;=4",'ДМС матрица'!F10:F102,"Есть ограничения")+COUNTIFS('ДМС матрица'!$C$10:$C$102,"&gt;=4",'ДМС матрица'!F10:F102,"Не покрыто")+COUNTIFS('ДМС матрица'!$C$10:$C$102,"&gt;=4",'ДМС матрица'!F10:F102,"Уточнить")</f>
        <v>0</v>
      </c>
      <c r="F13" s="7" t="n">
        <f aca="false">COUNTIF('ДМС матрица'!F10:F102,"&lt;&gt;")</f>
        <v>0</v>
      </c>
      <c r="G13" s="7" t="str">
        <f aca="false">IF(C13=0,"заполнить оценки",IF(E13&gt;0,"есть критичные вопросы",IF(C13&gt;=0.8,"сильное предложение",IF(C13&gt;=0.6,"рабочее предложение","слабое предложение"))))</f>
        <v>заполнить оценки</v>
      </c>
    </row>
    <row r="14" customFormat="false" ht="15" hidden="false" customHeight="false" outlineLevel="0" collapsed="false">
      <c r="A14" s="1"/>
      <c r="B14" s="7" t="str">
        <f aca="false">'ДМС матрица'!H8</f>
        <v>Страховщик 2</v>
      </c>
      <c r="C14" s="8" t="n">
        <f aca="false">IFERROR(SUM('ДМС матрица'!J10:J102)/(SUMIFS('ДМС матрица'!$C$10:$C$102,'ДМС матрица'!I10:I102,"&lt;&gt;Не применимо",'ДМС матрица'!I10:I102,"&lt;&gt;")*5),0)</f>
        <v>0</v>
      </c>
      <c r="D14" s="7" t="n">
        <f aca="false">SUM('ДМС матрица'!J10:J102)</f>
        <v>0</v>
      </c>
      <c r="E14" s="7" t="n">
        <f aca="false">COUNTIFS('ДМС матрица'!$C$10:$C$102,"&gt;=4",'ДМС матрица'!I10:I102,"Есть ограничения")+COUNTIFS('ДМС матрица'!$C$10:$C$102,"&gt;=4",'ДМС матрица'!I10:I102,"Не покрыто")+COUNTIFS('ДМС матрица'!$C$10:$C$102,"&gt;=4",'ДМС матрица'!I10:I102,"Уточнить")</f>
        <v>0</v>
      </c>
      <c r="F14" s="7" t="n">
        <f aca="false">COUNTIF('ДМС матрица'!I10:I102,"&lt;&gt;")</f>
        <v>0</v>
      </c>
      <c r="G14" s="7" t="str">
        <f aca="false">IF(C14=0,"заполнить оценки",IF(E14&gt;0,"есть критичные вопросы",IF(C14&gt;=0.8,"сильное предложение",IF(C14&gt;=0.6,"рабочее предложение","слабое предложение"))))</f>
        <v>заполнить оценки</v>
      </c>
    </row>
    <row r="15" customFormat="false" ht="15" hidden="false" customHeight="false" outlineLevel="0" collapsed="false">
      <c r="A15" s="1"/>
      <c r="B15" s="7" t="str">
        <f aca="false">'ДМС матрица'!K8</f>
        <v>Страховщик 3</v>
      </c>
      <c r="C15" s="8" t="n">
        <f aca="false">IFERROR(SUM('ДМС матрица'!M10:M102)/(SUMIFS('ДМС матрица'!$C$10:$C$102,'ДМС матрица'!L10:L102,"&lt;&gt;Не применимо",'ДМС матрица'!L10:L102,"&lt;&gt;")*5),0)</f>
        <v>0</v>
      </c>
      <c r="D15" s="7" t="n">
        <f aca="false">SUM('ДМС матрица'!M10:M102)</f>
        <v>0</v>
      </c>
      <c r="E15" s="7" t="n">
        <f aca="false">COUNTIFS('ДМС матрица'!$C$10:$C$102,"&gt;=4",'ДМС матрица'!L10:L102,"Есть ограничения")+COUNTIFS('ДМС матрица'!$C$10:$C$102,"&gt;=4",'ДМС матрица'!L10:L102,"Не покрыто")+COUNTIFS('ДМС матрица'!$C$10:$C$102,"&gt;=4",'ДМС матрица'!L10:L102,"Уточнить")</f>
        <v>0</v>
      </c>
      <c r="F15" s="7" t="n">
        <f aca="false">COUNTIF('ДМС матрица'!L10:L102,"&lt;&gt;")</f>
        <v>0</v>
      </c>
      <c r="G15" s="7" t="str">
        <f aca="false">IF(C15=0,"заполнить оценки",IF(E15&gt;0,"есть критичные вопросы",IF(C15&gt;=0.8,"сильное предложение",IF(C15&gt;=0.6,"рабочее предложение","слабое предложение"))))</f>
        <v>заполнить оценки</v>
      </c>
    </row>
    <row r="16" customFormat="false" ht="15" hidden="false" customHeight="false" outlineLevel="0" collapsed="false">
      <c r="A16" s="1"/>
      <c r="B16" s="7" t="str">
        <f aca="false">'ДМС матрица'!N8</f>
        <v>Страховщик 4</v>
      </c>
      <c r="C16" s="8" t="n">
        <f aca="false">IFERROR(SUM('ДМС матрица'!P10:P102)/(SUMIFS('ДМС матрица'!$C$10:$C$102,'ДМС матрица'!O10:O102,"&lt;&gt;Не применимо",'ДМС матрица'!O10:O102,"&lt;&gt;")*5),0)</f>
        <v>0</v>
      </c>
      <c r="D16" s="7" t="n">
        <f aca="false">SUM('ДМС матрица'!P10:P102)</f>
        <v>0</v>
      </c>
      <c r="E16" s="7" t="n">
        <f aca="false">COUNTIFS('ДМС матрица'!$C$10:$C$102,"&gt;=4",'ДМС матрица'!O10:O102,"Есть ограничения")+COUNTIFS('ДМС матрица'!$C$10:$C$102,"&gt;=4",'ДМС матрица'!O10:O102,"Не покрыто")+COUNTIFS('ДМС матрица'!$C$10:$C$102,"&gt;=4",'ДМС матрица'!O10:O102,"Уточнить")</f>
        <v>0</v>
      </c>
      <c r="F16" s="7" t="n">
        <f aca="false">COUNTIF('ДМС матрица'!O10:O102,"&lt;&gt;")</f>
        <v>0</v>
      </c>
      <c r="G16" s="7" t="str">
        <f aca="false">IF(C16=0,"заполнить оценки",IF(E16&gt;0,"есть критичные вопросы",IF(C16&gt;=0.8,"сильное предложение",IF(C16&gt;=0.6,"рабочее предложение","слабое предложение"))))</f>
        <v>заполнить оценки</v>
      </c>
    </row>
    <row r="17" customFormat="false" ht="15" hidden="false" customHeight="false" outlineLevel="0" collapsed="false">
      <c r="A17" s="1"/>
      <c r="B17" s="1"/>
      <c r="C17" s="1"/>
      <c r="D17" s="1"/>
      <c r="E17" s="1"/>
      <c r="F17" s="1"/>
      <c r="G17" s="1"/>
    </row>
    <row r="18" customFormat="false" ht="15" hidden="false" customHeight="false" outlineLevel="0" collapsed="false">
      <c r="A18" s="1"/>
      <c r="B18" s="1"/>
      <c r="C18" s="1"/>
      <c r="D18" s="1"/>
      <c r="E18" s="1"/>
      <c r="F18" s="1"/>
      <c r="G18" s="1"/>
    </row>
    <row r="19" customFormat="false" ht="15" hidden="false" customHeight="false" outlineLevel="0" collapsed="false">
      <c r="A19" s="1"/>
      <c r="B19" s="9" t="s">
        <v>13</v>
      </c>
      <c r="C19" s="9"/>
      <c r="D19" s="9"/>
      <c r="E19" s="9"/>
      <c r="F19" s="9"/>
      <c r="G19" s="9"/>
    </row>
    <row r="20" customFormat="false" ht="15" hidden="false" customHeight="true" outlineLevel="0" collapsed="false">
      <c r="A20" s="1"/>
      <c r="B20" s="10" t="s">
        <v>14</v>
      </c>
      <c r="C20" s="10"/>
      <c r="D20" s="10"/>
      <c r="E20" s="10"/>
      <c r="F20" s="10"/>
      <c r="G20" s="10"/>
    </row>
    <row r="21" customFormat="false" ht="15" hidden="false" customHeight="false" outlineLevel="0" collapsed="false">
      <c r="A21" s="1"/>
      <c r="B21" s="10"/>
      <c r="C21" s="10"/>
      <c r="D21" s="10"/>
      <c r="E21" s="10"/>
      <c r="F21" s="10"/>
      <c r="G21" s="10"/>
    </row>
    <row r="22" customFormat="false" ht="15" hidden="false" customHeight="false" outlineLevel="0" collapsed="false">
      <c r="A22" s="1"/>
      <c r="B22" s="10"/>
      <c r="C22" s="10"/>
      <c r="D22" s="10"/>
      <c r="E22" s="10"/>
      <c r="F22" s="10"/>
      <c r="G22" s="10"/>
    </row>
  </sheetData>
  <mergeCells count="4">
    <mergeCell ref="B2:G2"/>
    <mergeCell ref="B3:G3"/>
    <mergeCell ref="B19:G19"/>
    <mergeCell ref="B20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56"/>
    <col collapsed="false" customWidth="true" hidden="false" outlineLevel="0" max="3" min="3" style="0" width="11"/>
    <col collapsed="false" customWidth="true" hidden="false" outlineLevel="0" max="4" min="4" style="0" width="44"/>
    <col collapsed="false" customWidth="true" hidden="false" outlineLevel="0" max="5" min="5" style="0" width="42"/>
    <col collapsed="false" customWidth="true" hidden="false" outlineLevel="0" max="6" min="6" style="0" width="18"/>
    <col collapsed="false" customWidth="true" hidden="true" outlineLevel="0" max="7" min="7" style="0" width="11"/>
    <col collapsed="false" customWidth="true" hidden="false" outlineLevel="0" max="8" min="8" style="0" width="42"/>
    <col collapsed="false" customWidth="true" hidden="false" outlineLevel="0" max="9" min="9" style="0" width="18"/>
    <col collapsed="false" customWidth="true" hidden="true" outlineLevel="0" max="10" min="10" style="0" width="11"/>
    <col collapsed="false" customWidth="true" hidden="false" outlineLevel="0" max="11" min="11" style="0" width="42"/>
    <col collapsed="false" customWidth="true" hidden="false" outlineLevel="0" max="12" min="12" style="0" width="18"/>
    <col collapsed="false" customWidth="true" hidden="true" outlineLevel="0" max="13" min="13" style="0" width="11"/>
    <col collapsed="false" customWidth="true" hidden="false" outlineLevel="0" max="14" min="14" style="0" width="42"/>
    <col collapsed="false" customWidth="true" hidden="false" outlineLevel="0" max="15" min="15" style="0" width="18"/>
    <col collapsed="false" customWidth="true" hidden="true" outlineLevel="0" max="16" min="16" style="0" width="11"/>
    <col collapsed="false" customWidth="true" hidden="false" outlineLevel="0" max="18" min="17" style="0" width="42"/>
  </cols>
  <sheetData>
    <row r="1" customFormat="false" ht="24" hidden="false" customHeight="true" outlineLevel="0" collapsed="false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customFormat="false" ht="42" hidden="false" customHeight="true" outlineLevel="0" collapsed="false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5" hidden="false" customHeight="false" outlineLevel="0" collapsed="false">
      <c r="A4" s="12" t="s">
        <v>2</v>
      </c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customFormat="false" ht="15" hidden="false" customHeight="false" outlineLevel="0" collapsed="false">
      <c r="A5" s="12" t="s">
        <v>17</v>
      </c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customFormat="false" ht="15" hidden="false" customHeight="false" outlineLevel="0" collapsed="false">
      <c r="A6" s="12" t="s">
        <v>18</v>
      </c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customFormat="false" ht="15" hidden="false" customHeight="false" outlineLevel="0" collapsed="false">
      <c r="A7" s="12" t="s">
        <v>19</v>
      </c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customFormat="false" ht="24" hidden="false" customHeight="true" outlineLevel="0" collapsed="false">
      <c r="A8" s="14"/>
      <c r="B8" s="14"/>
      <c r="C8" s="14"/>
      <c r="D8" s="14"/>
      <c r="E8" s="15" t="s">
        <v>20</v>
      </c>
      <c r="F8" s="15"/>
      <c r="G8" s="15"/>
      <c r="H8" s="15" t="s">
        <v>21</v>
      </c>
      <c r="I8" s="15"/>
      <c r="J8" s="15"/>
      <c r="K8" s="15" t="s">
        <v>22</v>
      </c>
      <c r="L8" s="15"/>
      <c r="M8" s="15"/>
      <c r="N8" s="15" t="s">
        <v>23</v>
      </c>
      <c r="O8" s="15"/>
      <c r="P8" s="15"/>
      <c r="Q8" s="14"/>
      <c r="R8" s="14"/>
    </row>
    <row r="9" customFormat="false" ht="36" hidden="false" customHeight="true" outlineLevel="0" collapsed="false">
      <c r="A9" s="6" t="s">
        <v>24</v>
      </c>
      <c r="B9" s="6" t="s">
        <v>25</v>
      </c>
      <c r="C9" s="6" t="s">
        <v>26</v>
      </c>
      <c r="D9" s="6" t="s">
        <v>27</v>
      </c>
      <c r="E9" s="6" t="s">
        <v>28</v>
      </c>
      <c r="F9" s="16" t="s">
        <v>29</v>
      </c>
      <c r="G9" s="6" t="s">
        <v>30</v>
      </c>
      <c r="H9" s="6" t="s">
        <v>28</v>
      </c>
      <c r="I9" s="16" t="s">
        <v>29</v>
      </c>
      <c r="J9" s="6" t="s">
        <v>30</v>
      </c>
      <c r="K9" s="6" t="s">
        <v>28</v>
      </c>
      <c r="L9" s="16" t="s">
        <v>29</v>
      </c>
      <c r="M9" s="6" t="s">
        <v>30</v>
      </c>
      <c r="N9" s="6" t="s">
        <v>28</v>
      </c>
      <c r="O9" s="16" t="s">
        <v>29</v>
      </c>
      <c r="P9" s="6" t="s">
        <v>30</v>
      </c>
      <c r="Q9" s="6" t="s">
        <v>31</v>
      </c>
      <c r="R9" s="6" t="s">
        <v>32</v>
      </c>
    </row>
    <row r="10" customFormat="false" ht="48" hidden="false" customHeight="true" outlineLevel="0" collapsed="false">
      <c r="A10" s="17" t="s">
        <v>33</v>
      </c>
      <c r="B10" s="18" t="s">
        <v>34</v>
      </c>
      <c r="C10" s="18" t="n">
        <v>2</v>
      </c>
      <c r="D10" s="18" t="s">
        <v>35</v>
      </c>
      <c r="E10" s="19"/>
      <c r="F10" s="20"/>
      <c r="G10" s="21" t="n">
        <f aca="false">IF(F10="Не применимо","",IFERROR(VLOOKUP(F10,'Шкала оценки'!$A$2:$B$7,2,FALSE())*$C10,0))</f>
        <v>0</v>
      </c>
      <c r="H10" s="19"/>
      <c r="I10" s="20"/>
      <c r="J10" s="21" t="n">
        <f aca="false">IF(I10="Не применимо","",IFERROR(VLOOKUP(I10,'Шкала оценки'!$A$2:$B$7,2,FALSE())*$C10,0))</f>
        <v>0</v>
      </c>
      <c r="K10" s="19"/>
      <c r="L10" s="20"/>
      <c r="M10" s="21" t="n">
        <f aca="false">IF(L10="Не применимо","",IFERROR(VLOOKUP(L10,'Шкала оценки'!$A$2:$B$7,2,FALSE())*$C10,0))</f>
        <v>0</v>
      </c>
      <c r="N10" s="19"/>
      <c r="O10" s="20"/>
      <c r="P10" s="21" t="n">
        <f aca="false">IF(O10="Не применимо","",IFERROR(VLOOKUP(O10,'Шкала оценки'!$A$2:$B$7,2,FALSE())*$C10,0))</f>
        <v>0</v>
      </c>
      <c r="Q10" s="18"/>
      <c r="R10" s="18"/>
    </row>
    <row r="11" customFormat="false" ht="48" hidden="false" customHeight="true" outlineLevel="0" collapsed="false">
      <c r="A11" s="22" t="s">
        <v>33</v>
      </c>
      <c r="B11" s="22" t="s">
        <v>36</v>
      </c>
      <c r="C11" s="22" t="n">
        <v>2</v>
      </c>
      <c r="D11" s="22" t="s">
        <v>35</v>
      </c>
      <c r="E11" s="23"/>
      <c r="F11" s="24"/>
      <c r="G11" s="25" t="n">
        <f aca="false">IF(F11="Не применимо","",IFERROR(VLOOKUP(F11,'Шкала оценки'!$A$2:$B$7,2,FALSE())*$C11,0))</f>
        <v>0</v>
      </c>
      <c r="H11" s="23"/>
      <c r="I11" s="24"/>
      <c r="J11" s="25" t="n">
        <f aca="false">IF(I11="Не применимо","",IFERROR(VLOOKUP(I11,'Шкала оценки'!$A$2:$B$7,2,FALSE())*$C11,0))</f>
        <v>0</v>
      </c>
      <c r="K11" s="23"/>
      <c r="L11" s="24"/>
      <c r="M11" s="25" t="n">
        <f aca="false">IF(L11="Не применимо","",IFERROR(VLOOKUP(L11,'Шкала оценки'!$A$2:$B$7,2,FALSE())*$C11,0))</f>
        <v>0</v>
      </c>
      <c r="N11" s="23"/>
      <c r="O11" s="24"/>
      <c r="P11" s="25" t="n">
        <f aca="false">IF(O11="Не применимо","",IFERROR(VLOOKUP(O11,'Шкала оценки'!$A$2:$B$7,2,FALSE())*$C11,0))</f>
        <v>0</v>
      </c>
      <c r="Q11" s="22"/>
      <c r="R11" s="22"/>
    </row>
    <row r="12" customFormat="false" ht="48" hidden="false" customHeight="true" outlineLevel="0" collapsed="false">
      <c r="A12" s="22" t="s">
        <v>33</v>
      </c>
      <c r="B12" s="22" t="s">
        <v>37</v>
      </c>
      <c r="C12" s="22" t="n">
        <v>5</v>
      </c>
      <c r="D12" s="22" t="s">
        <v>38</v>
      </c>
      <c r="E12" s="23"/>
      <c r="F12" s="24"/>
      <c r="G12" s="25" t="n">
        <f aca="false">IF(F12="Не применимо","",IFERROR(VLOOKUP(F12,'Шкала оценки'!$A$2:$B$7,2,FALSE())*$C12,0))</f>
        <v>0</v>
      </c>
      <c r="H12" s="23"/>
      <c r="I12" s="24"/>
      <c r="J12" s="25" t="n">
        <f aca="false">IF(I12="Не применимо","",IFERROR(VLOOKUP(I12,'Шкала оценки'!$A$2:$B$7,2,FALSE())*$C12,0))</f>
        <v>0</v>
      </c>
      <c r="K12" s="23"/>
      <c r="L12" s="24"/>
      <c r="M12" s="25" t="n">
        <f aca="false">IF(L12="Не применимо","",IFERROR(VLOOKUP(L12,'Шкала оценки'!$A$2:$B$7,2,FALSE())*$C12,0))</f>
        <v>0</v>
      </c>
      <c r="N12" s="23"/>
      <c r="O12" s="24"/>
      <c r="P12" s="25" t="n">
        <f aca="false">IF(O12="Не применимо","",IFERROR(VLOOKUP(O12,'Шкала оценки'!$A$2:$B$7,2,FALSE())*$C12,0))</f>
        <v>0</v>
      </c>
      <c r="Q12" s="22"/>
      <c r="R12" s="22"/>
    </row>
    <row r="13" customFormat="false" ht="48" hidden="false" customHeight="true" outlineLevel="0" collapsed="false">
      <c r="A13" s="22" t="s">
        <v>33</v>
      </c>
      <c r="B13" s="22" t="s">
        <v>39</v>
      </c>
      <c r="C13" s="22" t="n">
        <v>2</v>
      </c>
      <c r="D13" s="22" t="s">
        <v>40</v>
      </c>
      <c r="E13" s="23"/>
      <c r="F13" s="24"/>
      <c r="G13" s="25" t="n">
        <f aca="false">IF(F13="Не применимо","",IFERROR(VLOOKUP(F13,'Шкала оценки'!$A$2:$B$7,2,FALSE())*$C13,0))</f>
        <v>0</v>
      </c>
      <c r="H13" s="23"/>
      <c r="I13" s="24"/>
      <c r="J13" s="25" t="n">
        <f aca="false">IF(I13="Не применимо","",IFERROR(VLOOKUP(I13,'Шкала оценки'!$A$2:$B$7,2,FALSE())*$C13,0))</f>
        <v>0</v>
      </c>
      <c r="K13" s="23"/>
      <c r="L13" s="24"/>
      <c r="M13" s="25" t="n">
        <f aca="false">IF(L13="Не применимо","",IFERROR(VLOOKUP(L13,'Шкала оценки'!$A$2:$B$7,2,FALSE())*$C13,0))</f>
        <v>0</v>
      </c>
      <c r="N13" s="23"/>
      <c r="O13" s="24"/>
      <c r="P13" s="25" t="n">
        <f aca="false">IF(O13="Не применимо","",IFERROR(VLOOKUP(O13,'Шкала оценки'!$A$2:$B$7,2,FALSE())*$C13,0))</f>
        <v>0</v>
      </c>
      <c r="Q13" s="22"/>
      <c r="R13" s="22"/>
    </row>
    <row r="14" customFormat="false" ht="48" hidden="false" customHeight="true" outlineLevel="0" collapsed="false">
      <c r="A14" s="22" t="s">
        <v>33</v>
      </c>
      <c r="B14" s="22" t="s">
        <v>41</v>
      </c>
      <c r="C14" s="22" t="n">
        <v>3</v>
      </c>
      <c r="D14" s="22" t="s">
        <v>40</v>
      </c>
      <c r="E14" s="23"/>
      <c r="F14" s="24"/>
      <c r="G14" s="25" t="n">
        <f aca="false">IF(F14="Не применимо","",IFERROR(VLOOKUP(F14,'Шкала оценки'!$A$2:$B$7,2,FALSE())*$C14,0))</f>
        <v>0</v>
      </c>
      <c r="H14" s="23"/>
      <c r="I14" s="24"/>
      <c r="J14" s="25" t="n">
        <f aca="false">IF(I14="Не применимо","",IFERROR(VLOOKUP(I14,'Шкала оценки'!$A$2:$B$7,2,FALSE())*$C14,0))</f>
        <v>0</v>
      </c>
      <c r="K14" s="23"/>
      <c r="L14" s="24"/>
      <c r="M14" s="25" t="n">
        <f aca="false">IF(L14="Не применимо","",IFERROR(VLOOKUP(L14,'Шкала оценки'!$A$2:$B$7,2,FALSE())*$C14,0))</f>
        <v>0</v>
      </c>
      <c r="N14" s="23"/>
      <c r="O14" s="24"/>
      <c r="P14" s="25" t="n">
        <f aca="false">IF(O14="Не применимо","",IFERROR(VLOOKUP(O14,'Шкала оценки'!$A$2:$B$7,2,FALSE())*$C14,0))</f>
        <v>0</v>
      </c>
      <c r="Q14" s="22"/>
      <c r="R14" s="22"/>
    </row>
    <row r="15" customFormat="false" ht="48" hidden="false" customHeight="true" outlineLevel="0" collapsed="false">
      <c r="A15" s="22" t="s">
        <v>33</v>
      </c>
      <c r="B15" s="22" t="s">
        <v>42</v>
      </c>
      <c r="C15" s="22" t="n">
        <v>2</v>
      </c>
      <c r="D15" s="22" t="s">
        <v>40</v>
      </c>
      <c r="E15" s="23"/>
      <c r="F15" s="24"/>
      <c r="G15" s="25" t="n">
        <f aca="false">IF(F15="Не применимо","",IFERROR(VLOOKUP(F15,'Шкала оценки'!$A$2:$B$7,2,FALSE())*$C15,0))</f>
        <v>0</v>
      </c>
      <c r="H15" s="23"/>
      <c r="I15" s="24"/>
      <c r="J15" s="25" t="n">
        <f aca="false">IF(I15="Не применимо","",IFERROR(VLOOKUP(I15,'Шкала оценки'!$A$2:$B$7,2,FALSE())*$C15,0))</f>
        <v>0</v>
      </c>
      <c r="K15" s="23"/>
      <c r="L15" s="24"/>
      <c r="M15" s="25" t="n">
        <f aca="false">IF(L15="Не применимо","",IFERROR(VLOOKUP(L15,'Шкала оценки'!$A$2:$B$7,2,FALSE())*$C15,0))</f>
        <v>0</v>
      </c>
      <c r="N15" s="23"/>
      <c r="O15" s="24"/>
      <c r="P15" s="25" t="n">
        <f aca="false">IF(O15="Не применимо","",IFERROR(VLOOKUP(O15,'Шкала оценки'!$A$2:$B$7,2,FALSE())*$C15,0))</f>
        <v>0</v>
      </c>
      <c r="Q15" s="22"/>
      <c r="R15" s="22"/>
    </row>
    <row r="16" customFormat="false" ht="48" hidden="false" customHeight="true" outlineLevel="0" collapsed="false">
      <c r="A16" s="22" t="s">
        <v>33</v>
      </c>
      <c r="B16" s="22" t="s">
        <v>43</v>
      </c>
      <c r="C16" s="22" t="n">
        <v>4</v>
      </c>
      <c r="D16" s="22" t="s">
        <v>44</v>
      </c>
      <c r="E16" s="23"/>
      <c r="F16" s="24"/>
      <c r="G16" s="25" t="n">
        <f aca="false">IF(F16="Не применимо","",IFERROR(VLOOKUP(F16,'Шкала оценки'!$A$2:$B$7,2,FALSE())*$C16,0))</f>
        <v>0</v>
      </c>
      <c r="H16" s="23"/>
      <c r="I16" s="24"/>
      <c r="J16" s="25" t="n">
        <f aca="false">IF(I16="Не применимо","",IFERROR(VLOOKUP(I16,'Шкала оценки'!$A$2:$B$7,2,FALSE())*$C16,0))</f>
        <v>0</v>
      </c>
      <c r="K16" s="23"/>
      <c r="L16" s="24"/>
      <c r="M16" s="25" t="n">
        <f aca="false">IF(L16="Не применимо","",IFERROR(VLOOKUP(L16,'Шкала оценки'!$A$2:$B$7,2,FALSE())*$C16,0))</f>
        <v>0</v>
      </c>
      <c r="N16" s="23"/>
      <c r="O16" s="24"/>
      <c r="P16" s="25" t="n">
        <f aca="false">IF(O16="Не применимо","",IFERROR(VLOOKUP(O16,'Шкала оценки'!$A$2:$B$7,2,FALSE())*$C16,0))</f>
        <v>0</v>
      </c>
      <c r="Q16" s="22"/>
      <c r="R16" s="22"/>
    </row>
    <row r="17" customFormat="false" ht="48" hidden="false" customHeight="true" outlineLevel="0" collapsed="false">
      <c r="A17" s="17" t="s">
        <v>45</v>
      </c>
      <c r="B17" s="18" t="s">
        <v>46</v>
      </c>
      <c r="C17" s="18" t="n">
        <v>4</v>
      </c>
      <c r="D17" s="18" t="s">
        <v>47</v>
      </c>
      <c r="E17" s="19"/>
      <c r="F17" s="20"/>
      <c r="G17" s="21" t="n">
        <f aca="false">IF(F17="Не применимо","",IFERROR(VLOOKUP(F17,'Шкала оценки'!$A$2:$B$7,2,FALSE())*$C17,0))</f>
        <v>0</v>
      </c>
      <c r="H17" s="19"/>
      <c r="I17" s="20"/>
      <c r="J17" s="21" t="n">
        <f aca="false">IF(I17="Не применимо","",IFERROR(VLOOKUP(I17,'Шкала оценки'!$A$2:$B$7,2,FALSE())*$C17,0))</f>
        <v>0</v>
      </c>
      <c r="K17" s="19"/>
      <c r="L17" s="20"/>
      <c r="M17" s="21" t="n">
        <f aca="false">IF(L17="Не применимо","",IFERROR(VLOOKUP(L17,'Шкала оценки'!$A$2:$B$7,2,FALSE())*$C17,0))</f>
        <v>0</v>
      </c>
      <c r="N17" s="19"/>
      <c r="O17" s="20"/>
      <c r="P17" s="21" t="n">
        <f aca="false">IF(O17="Не применимо","",IFERROR(VLOOKUP(O17,'Шкала оценки'!$A$2:$B$7,2,FALSE())*$C17,0))</f>
        <v>0</v>
      </c>
      <c r="Q17" s="18"/>
      <c r="R17" s="18"/>
    </row>
    <row r="18" customFormat="false" ht="48" hidden="false" customHeight="true" outlineLevel="0" collapsed="false">
      <c r="A18" s="22" t="s">
        <v>45</v>
      </c>
      <c r="B18" s="22" t="s">
        <v>48</v>
      </c>
      <c r="C18" s="22" t="n">
        <v>4</v>
      </c>
      <c r="D18" s="22" t="s">
        <v>49</v>
      </c>
      <c r="E18" s="23"/>
      <c r="F18" s="24"/>
      <c r="G18" s="25" t="n">
        <f aca="false">IF(F18="Не применимо","",IFERROR(VLOOKUP(F18,'Шкала оценки'!$A$2:$B$7,2,FALSE())*$C18,0))</f>
        <v>0</v>
      </c>
      <c r="H18" s="23"/>
      <c r="I18" s="24"/>
      <c r="J18" s="25" t="n">
        <f aca="false">IF(I18="Не применимо","",IFERROR(VLOOKUP(I18,'Шкала оценки'!$A$2:$B$7,2,FALSE())*$C18,0))</f>
        <v>0</v>
      </c>
      <c r="K18" s="23"/>
      <c r="L18" s="24"/>
      <c r="M18" s="25" t="n">
        <f aca="false">IF(L18="Не применимо","",IFERROR(VLOOKUP(L18,'Шкала оценки'!$A$2:$B$7,2,FALSE())*$C18,0))</f>
        <v>0</v>
      </c>
      <c r="N18" s="23"/>
      <c r="O18" s="24"/>
      <c r="P18" s="25" t="n">
        <f aca="false">IF(O18="Не применимо","",IFERROR(VLOOKUP(O18,'Шкала оценки'!$A$2:$B$7,2,FALSE())*$C18,0))</f>
        <v>0</v>
      </c>
      <c r="Q18" s="22"/>
      <c r="R18" s="22"/>
    </row>
    <row r="19" customFormat="false" ht="48" hidden="false" customHeight="true" outlineLevel="0" collapsed="false">
      <c r="A19" s="22" t="s">
        <v>45</v>
      </c>
      <c r="B19" s="22" t="s">
        <v>50</v>
      </c>
      <c r="C19" s="22" t="n">
        <v>5</v>
      </c>
      <c r="D19" s="22" t="s">
        <v>51</v>
      </c>
      <c r="E19" s="23"/>
      <c r="F19" s="24"/>
      <c r="G19" s="25" t="n">
        <f aca="false">IF(F19="Не применимо","",IFERROR(VLOOKUP(F19,'Шкала оценки'!$A$2:$B$7,2,FALSE())*$C19,0))</f>
        <v>0</v>
      </c>
      <c r="H19" s="23"/>
      <c r="I19" s="24"/>
      <c r="J19" s="25" t="n">
        <f aca="false">IF(I19="Не применимо","",IFERROR(VLOOKUP(I19,'Шкала оценки'!$A$2:$B$7,2,FALSE())*$C19,0))</f>
        <v>0</v>
      </c>
      <c r="K19" s="23"/>
      <c r="L19" s="24"/>
      <c r="M19" s="25" t="n">
        <f aca="false">IF(L19="Не применимо","",IFERROR(VLOOKUP(L19,'Шкала оценки'!$A$2:$B$7,2,FALSE())*$C19,0))</f>
        <v>0</v>
      </c>
      <c r="N19" s="23"/>
      <c r="O19" s="24"/>
      <c r="P19" s="25" t="n">
        <f aca="false">IF(O19="Не применимо","",IFERROR(VLOOKUP(O19,'Шкала оценки'!$A$2:$B$7,2,FALSE())*$C19,0))</f>
        <v>0</v>
      </c>
      <c r="Q19" s="22"/>
      <c r="R19" s="22"/>
    </row>
    <row r="20" customFormat="false" ht="48" hidden="false" customHeight="true" outlineLevel="0" collapsed="false">
      <c r="A20" s="22" t="s">
        <v>45</v>
      </c>
      <c r="B20" s="22" t="s">
        <v>52</v>
      </c>
      <c r="C20" s="22" t="n">
        <v>4</v>
      </c>
      <c r="D20" s="22" t="s">
        <v>47</v>
      </c>
      <c r="E20" s="23"/>
      <c r="F20" s="24"/>
      <c r="G20" s="25" t="n">
        <f aca="false">IF(F20="Не применимо","",IFERROR(VLOOKUP(F20,'Шкала оценки'!$A$2:$B$7,2,FALSE())*$C20,0))</f>
        <v>0</v>
      </c>
      <c r="H20" s="23"/>
      <c r="I20" s="24"/>
      <c r="J20" s="25" t="n">
        <f aca="false">IF(I20="Не применимо","",IFERROR(VLOOKUP(I20,'Шкала оценки'!$A$2:$B$7,2,FALSE())*$C20,0))</f>
        <v>0</v>
      </c>
      <c r="K20" s="23"/>
      <c r="L20" s="24"/>
      <c r="M20" s="25" t="n">
        <f aca="false">IF(L20="Не применимо","",IFERROR(VLOOKUP(L20,'Шкала оценки'!$A$2:$B$7,2,FALSE())*$C20,0))</f>
        <v>0</v>
      </c>
      <c r="N20" s="23"/>
      <c r="O20" s="24"/>
      <c r="P20" s="25" t="n">
        <f aca="false">IF(O20="Не применимо","",IFERROR(VLOOKUP(O20,'Шкала оценки'!$A$2:$B$7,2,FALSE())*$C20,0))</f>
        <v>0</v>
      </c>
      <c r="Q20" s="22"/>
      <c r="R20" s="22"/>
    </row>
    <row r="21" customFormat="false" ht="48" hidden="false" customHeight="true" outlineLevel="0" collapsed="false">
      <c r="A21" s="22" t="s">
        <v>45</v>
      </c>
      <c r="B21" s="22" t="s">
        <v>53</v>
      </c>
      <c r="C21" s="22" t="n">
        <v>3</v>
      </c>
      <c r="D21" s="22" t="s">
        <v>47</v>
      </c>
      <c r="E21" s="23"/>
      <c r="F21" s="24"/>
      <c r="G21" s="25" t="n">
        <f aca="false">IF(F21="Не применимо","",IFERROR(VLOOKUP(F21,'Шкала оценки'!$A$2:$B$7,2,FALSE())*$C21,0))</f>
        <v>0</v>
      </c>
      <c r="H21" s="23"/>
      <c r="I21" s="24"/>
      <c r="J21" s="25" t="n">
        <f aca="false">IF(I21="Не применимо","",IFERROR(VLOOKUP(I21,'Шкала оценки'!$A$2:$B$7,2,FALSE())*$C21,0))</f>
        <v>0</v>
      </c>
      <c r="K21" s="23"/>
      <c r="L21" s="24"/>
      <c r="M21" s="25" t="n">
        <f aca="false">IF(L21="Не применимо","",IFERROR(VLOOKUP(L21,'Шкала оценки'!$A$2:$B$7,2,FALSE())*$C21,0))</f>
        <v>0</v>
      </c>
      <c r="N21" s="23"/>
      <c r="O21" s="24"/>
      <c r="P21" s="25" t="n">
        <f aca="false">IF(O21="Не применимо","",IFERROR(VLOOKUP(O21,'Шкала оценки'!$A$2:$B$7,2,FALSE())*$C21,0))</f>
        <v>0</v>
      </c>
      <c r="Q21" s="22"/>
      <c r="R21" s="22"/>
    </row>
    <row r="22" customFormat="false" ht="48" hidden="false" customHeight="true" outlineLevel="0" collapsed="false">
      <c r="A22" s="17" t="s">
        <v>54</v>
      </c>
      <c r="B22" s="18" t="s">
        <v>55</v>
      </c>
      <c r="C22" s="18" t="n">
        <v>5</v>
      </c>
      <c r="D22" s="18" t="s">
        <v>56</v>
      </c>
      <c r="E22" s="19"/>
      <c r="F22" s="20"/>
      <c r="G22" s="21" t="n">
        <f aca="false">IF(F22="Не применимо","",IFERROR(VLOOKUP(F22,'Шкала оценки'!$A$2:$B$7,2,FALSE())*$C22,0))</f>
        <v>0</v>
      </c>
      <c r="H22" s="19"/>
      <c r="I22" s="20"/>
      <c r="J22" s="21" t="n">
        <f aca="false">IF(I22="Не применимо","",IFERROR(VLOOKUP(I22,'Шкала оценки'!$A$2:$B$7,2,FALSE())*$C22,0))</f>
        <v>0</v>
      </c>
      <c r="K22" s="19"/>
      <c r="L22" s="20"/>
      <c r="M22" s="21" t="n">
        <f aca="false">IF(L22="Не применимо","",IFERROR(VLOOKUP(L22,'Шкала оценки'!$A$2:$B$7,2,FALSE())*$C22,0))</f>
        <v>0</v>
      </c>
      <c r="N22" s="19"/>
      <c r="O22" s="20"/>
      <c r="P22" s="21" t="n">
        <f aca="false">IF(O22="Не применимо","",IFERROR(VLOOKUP(O22,'Шкала оценки'!$A$2:$B$7,2,FALSE())*$C22,0))</f>
        <v>0</v>
      </c>
      <c r="Q22" s="18"/>
      <c r="R22" s="18"/>
    </row>
    <row r="23" customFormat="false" ht="48" hidden="false" customHeight="true" outlineLevel="0" collapsed="false">
      <c r="A23" s="22" t="s">
        <v>54</v>
      </c>
      <c r="B23" s="22" t="s">
        <v>57</v>
      </c>
      <c r="C23" s="22" t="n">
        <v>5</v>
      </c>
      <c r="D23" s="22" t="s">
        <v>58</v>
      </c>
      <c r="E23" s="23"/>
      <c r="F23" s="24"/>
      <c r="G23" s="25" t="n">
        <f aca="false">IF(F23="Не применимо","",IFERROR(VLOOKUP(F23,'Шкала оценки'!$A$2:$B$7,2,FALSE())*$C23,0))</f>
        <v>0</v>
      </c>
      <c r="H23" s="23"/>
      <c r="I23" s="24"/>
      <c r="J23" s="25" t="n">
        <f aca="false">IF(I23="Не применимо","",IFERROR(VLOOKUP(I23,'Шкала оценки'!$A$2:$B$7,2,FALSE())*$C23,0))</f>
        <v>0</v>
      </c>
      <c r="K23" s="23"/>
      <c r="L23" s="24"/>
      <c r="M23" s="25" t="n">
        <f aca="false">IF(L23="Не применимо","",IFERROR(VLOOKUP(L23,'Шкала оценки'!$A$2:$B$7,2,FALSE())*$C23,0))</f>
        <v>0</v>
      </c>
      <c r="N23" s="23"/>
      <c r="O23" s="24"/>
      <c r="P23" s="25" t="n">
        <f aca="false">IF(O23="Не применимо","",IFERROR(VLOOKUP(O23,'Шкала оценки'!$A$2:$B$7,2,FALSE())*$C23,0))</f>
        <v>0</v>
      </c>
      <c r="Q23" s="22"/>
      <c r="R23" s="22"/>
    </row>
    <row r="24" customFormat="false" ht="48" hidden="false" customHeight="true" outlineLevel="0" collapsed="false">
      <c r="A24" s="22" t="s">
        <v>54</v>
      </c>
      <c r="B24" s="22" t="s">
        <v>59</v>
      </c>
      <c r="C24" s="22" t="n">
        <v>5</v>
      </c>
      <c r="D24" s="22" t="s">
        <v>40</v>
      </c>
      <c r="E24" s="23"/>
      <c r="F24" s="24"/>
      <c r="G24" s="25" t="n">
        <f aca="false">IF(F24="Не применимо","",IFERROR(VLOOKUP(F24,'Шкала оценки'!$A$2:$B$7,2,FALSE())*$C24,0))</f>
        <v>0</v>
      </c>
      <c r="H24" s="23"/>
      <c r="I24" s="24"/>
      <c r="J24" s="25" t="n">
        <f aca="false">IF(I24="Не применимо","",IFERROR(VLOOKUP(I24,'Шкала оценки'!$A$2:$B$7,2,FALSE())*$C24,0))</f>
        <v>0</v>
      </c>
      <c r="K24" s="23"/>
      <c r="L24" s="24"/>
      <c r="M24" s="25" t="n">
        <f aca="false">IF(L24="Не применимо","",IFERROR(VLOOKUP(L24,'Шкала оценки'!$A$2:$B$7,2,FALSE())*$C24,0))</f>
        <v>0</v>
      </c>
      <c r="N24" s="23"/>
      <c r="O24" s="24"/>
      <c r="P24" s="25" t="n">
        <f aca="false">IF(O24="Не применимо","",IFERROR(VLOOKUP(O24,'Шкала оценки'!$A$2:$B$7,2,FALSE())*$C24,0))</f>
        <v>0</v>
      </c>
      <c r="Q24" s="22"/>
      <c r="R24" s="22"/>
    </row>
    <row r="25" customFormat="false" ht="48" hidden="false" customHeight="true" outlineLevel="0" collapsed="false">
      <c r="A25" s="22" t="s">
        <v>54</v>
      </c>
      <c r="B25" s="22" t="s">
        <v>60</v>
      </c>
      <c r="C25" s="22" t="n">
        <v>3</v>
      </c>
      <c r="D25" s="22" t="s">
        <v>61</v>
      </c>
      <c r="E25" s="23"/>
      <c r="F25" s="24"/>
      <c r="G25" s="25" t="n">
        <f aca="false">IF(F25="Не применимо","",IFERROR(VLOOKUP(F25,'Шкала оценки'!$A$2:$B$7,2,FALSE())*$C25,0))</f>
        <v>0</v>
      </c>
      <c r="H25" s="23"/>
      <c r="I25" s="24"/>
      <c r="J25" s="25" t="n">
        <f aca="false">IF(I25="Не применимо","",IFERROR(VLOOKUP(I25,'Шкала оценки'!$A$2:$B$7,2,FALSE())*$C25,0))</f>
        <v>0</v>
      </c>
      <c r="K25" s="23"/>
      <c r="L25" s="24"/>
      <c r="M25" s="25" t="n">
        <f aca="false">IF(L25="Не применимо","",IFERROR(VLOOKUP(L25,'Шкала оценки'!$A$2:$B$7,2,FALSE())*$C25,0))</f>
        <v>0</v>
      </c>
      <c r="N25" s="23"/>
      <c r="O25" s="24"/>
      <c r="P25" s="25" t="n">
        <f aca="false">IF(O25="Не применимо","",IFERROR(VLOOKUP(O25,'Шкала оценки'!$A$2:$B$7,2,FALSE())*$C25,0))</f>
        <v>0</v>
      </c>
      <c r="Q25" s="22"/>
      <c r="R25" s="22"/>
    </row>
    <row r="26" customFormat="false" ht="48" hidden="false" customHeight="true" outlineLevel="0" collapsed="false">
      <c r="A26" s="22" t="s">
        <v>54</v>
      </c>
      <c r="B26" s="22" t="s">
        <v>62</v>
      </c>
      <c r="C26" s="22" t="n">
        <v>3</v>
      </c>
      <c r="D26" s="22" t="s">
        <v>40</v>
      </c>
      <c r="E26" s="23"/>
      <c r="F26" s="24"/>
      <c r="G26" s="25" t="n">
        <f aca="false">IF(F26="Не применимо","",IFERROR(VLOOKUP(F26,'Шкала оценки'!$A$2:$B$7,2,FALSE())*$C26,0))</f>
        <v>0</v>
      </c>
      <c r="H26" s="23"/>
      <c r="I26" s="24"/>
      <c r="J26" s="25" t="n">
        <f aca="false">IF(I26="Не применимо","",IFERROR(VLOOKUP(I26,'Шкала оценки'!$A$2:$B$7,2,FALSE())*$C26,0))</f>
        <v>0</v>
      </c>
      <c r="K26" s="23"/>
      <c r="L26" s="24"/>
      <c r="M26" s="25" t="n">
        <f aca="false">IF(L26="Не применимо","",IFERROR(VLOOKUP(L26,'Шкала оценки'!$A$2:$B$7,2,FALSE())*$C26,0))</f>
        <v>0</v>
      </c>
      <c r="N26" s="23"/>
      <c r="O26" s="24"/>
      <c r="P26" s="25" t="n">
        <f aca="false">IF(O26="Не применимо","",IFERROR(VLOOKUP(O26,'Шкала оценки'!$A$2:$B$7,2,FALSE())*$C26,0))</f>
        <v>0</v>
      </c>
      <c r="Q26" s="22"/>
      <c r="R26" s="22"/>
    </row>
    <row r="27" customFormat="false" ht="48" hidden="false" customHeight="true" outlineLevel="0" collapsed="false">
      <c r="A27" s="22" t="s">
        <v>54</v>
      </c>
      <c r="B27" s="22" t="s">
        <v>63</v>
      </c>
      <c r="C27" s="22" t="n">
        <v>3</v>
      </c>
      <c r="D27" s="22" t="s">
        <v>40</v>
      </c>
      <c r="E27" s="23"/>
      <c r="F27" s="24"/>
      <c r="G27" s="25" t="n">
        <f aca="false">IF(F27="Не применимо","",IFERROR(VLOOKUP(F27,'Шкала оценки'!$A$2:$B$7,2,FALSE())*$C27,0))</f>
        <v>0</v>
      </c>
      <c r="H27" s="23"/>
      <c r="I27" s="24"/>
      <c r="J27" s="25" t="n">
        <f aca="false">IF(I27="Не применимо","",IFERROR(VLOOKUP(I27,'Шкала оценки'!$A$2:$B$7,2,FALSE())*$C27,0))</f>
        <v>0</v>
      </c>
      <c r="K27" s="23"/>
      <c r="L27" s="24"/>
      <c r="M27" s="25" t="n">
        <f aca="false">IF(L27="Не применимо","",IFERROR(VLOOKUP(L27,'Шкала оценки'!$A$2:$B$7,2,FALSE())*$C27,0))</f>
        <v>0</v>
      </c>
      <c r="N27" s="23"/>
      <c r="O27" s="24"/>
      <c r="P27" s="25" t="n">
        <f aca="false">IF(O27="Не применимо","",IFERROR(VLOOKUP(O27,'Шкала оценки'!$A$2:$B$7,2,FALSE())*$C27,0))</f>
        <v>0</v>
      </c>
      <c r="Q27" s="22"/>
      <c r="R27" s="22"/>
    </row>
    <row r="28" customFormat="false" ht="48" hidden="false" customHeight="true" outlineLevel="0" collapsed="false">
      <c r="A28" s="22" t="s">
        <v>54</v>
      </c>
      <c r="B28" s="22" t="s">
        <v>64</v>
      </c>
      <c r="C28" s="22" t="n">
        <v>3</v>
      </c>
      <c r="D28" s="22" t="s">
        <v>40</v>
      </c>
      <c r="E28" s="23"/>
      <c r="F28" s="24"/>
      <c r="G28" s="25" t="n">
        <f aca="false">IF(F28="Не применимо","",IFERROR(VLOOKUP(F28,'Шкала оценки'!$A$2:$B$7,2,FALSE())*$C28,0))</f>
        <v>0</v>
      </c>
      <c r="H28" s="23"/>
      <c r="I28" s="24"/>
      <c r="J28" s="25" t="n">
        <f aca="false">IF(I28="Не применимо","",IFERROR(VLOOKUP(I28,'Шкала оценки'!$A$2:$B$7,2,FALSE())*$C28,0))</f>
        <v>0</v>
      </c>
      <c r="K28" s="23"/>
      <c r="L28" s="24"/>
      <c r="M28" s="25" t="n">
        <f aca="false">IF(L28="Не применимо","",IFERROR(VLOOKUP(L28,'Шкала оценки'!$A$2:$B$7,2,FALSE())*$C28,0))</f>
        <v>0</v>
      </c>
      <c r="N28" s="23"/>
      <c r="O28" s="24"/>
      <c r="P28" s="25" t="n">
        <f aca="false">IF(O28="Не применимо","",IFERROR(VLOOKUP(O28,'Шкала оценки'!$A$2:$B$7,2,FALSE())*$C28,0))</f>
        <v>0</v>
      </c>
      <c r="Q28" s="22"/>
      <c r="R28" s="22"/>
    </row>
    <row r="29" customFormat="false" ht="48" hidden="false" customHeight="true" outlineLevel="0" collapsed="false">
      <c r="A29" s="22" t="s">
        <v>54</v>
      </c>
      <c r="B29" s="22" t="s">
        <v>65</v>
      </c>
      <c r="C29" s="22" t="n">
        <v>3</v>
      </c>
      <c r="D29" s="22" t="s">
        <v>40</v>
      </c>
      <c r="E29" s="23"/>
      <c r="F29" s="24"/>
      <c r="G29" s="25" t="n">
        <f aca="false">IF(F29="Не применимо","",IFERROR(VLOOKUP(F29,'Шкала оценки'!$A$2:$B$7,2,FALSE())*$C29,0))</f>
        <v>0</v>
      </c>
      <c r="H29" s="23"/>
      <c r="I29" s="24"/>
      <c r="J29" s="25" t="n">
        <f aca="false">IF(I29="Не применимо","",IFERROR(VLOOKUP(I29,'Шкала оценки'!$A$2:$B$7,2,FALSE())*$C29,0))</f>
        <v>0</v>
      </c>
      <c r="K29" s="23"/>
      <c r="L29" s="24"/>
      <c r="M29" s="25" t="n">
        <f aca="false">IF(L29="Не применимо","",IFERROR(VLOOKUP(L29,'Шкала оценки'!$A$2:$B$7,2,FALSE())*$C29,0))</f>
        <v>0</v>
      </c>
      <c r="N29" s="23"/>
      <c r="O29" s="24"/>
      <c r="P29" s="25" t="n">
        <f aca="false">IF(O29="Не применимо","",IFERROR(VLOOKUP(O29,'Шкала оценки'!$A$2:$B$7,2,FALSE())*$C29,0))</f>
        <v>0</v>
      </c>
      <c r="Q29" s="22"/>
      <c r="R29" s="22"/>
    </row>
    <row r="30" customFormat="false" ht="48" hidden="false" customHeight="true" outlineLevel="0" collapsed="false">
      <c r="A30" s="22" t="s">
        <v>54</v>
      </c>
      <c r="B30" s="22" t="s">
        <v>66</v>
      </c>
      <c r="C30" s="22" t="n">
        <v>4</v>
      </c>
      <c r="D30" s="22" t="s">
        <v>44</v>
      </c>
      <c r="E30" s="23"/>
      <c r="F30" s="24"/>
      <c r="G30" s="25" t="n">
        <f aca="false">IF(F30="Не применимо","",IFERROR(VLOOKUP(F30,'Шкала оценки'!$A$2:$B$7,2,FALSE())*$C30,0))</f>
        <v>0</v>
      </c>
      <c r="H30" s="23"/>
      <c r="I30" s="24"/>
      <c r="J30" s="25" t="n">
        <f aca="false">IF(I30="Не применимо","",IFERROR(VLOOKUP(I30,'Шкала оценки'!$A$2:$B$7,2,FALSE())*$C30,0))</f>
        <v>0</v>
      </c>
      <c r="K30" s="23"/>
      <c r="L30" s="24"/>
      <c r="M30" s="25" t="n">
        <f aca="false">IF(L30="Не применимо","",IFERROR(VLOOKUP(L30,'Шкала оценки'!$A$2:$B$7,2,FALSE())*$C30,0))</f>
        <v>0</v>
      </c>
      <c r="N30" s="23"/>
      <c r="O30" s="24"/>
      <c r="P30" s="25" t="n">
        <f aca="false">IF(O30="Не применимо","",IFERROR(VLOOKUP(O30,'Шкала оценки'!$A$2:$B$7,2,FALSE())*$C30,0))</f>
        <v>0</v>
      </c>
      <c r="Q30" s="22"/>
      <c r="R30" s="22"/>
    </row>
    <row r="31" customFormat="false" ht="48" hidden="false" customHeight="true" outlineLevel="0" collapsed="false">
      <c r="A31" s="22" t="s">
        <v>54</v>
      </c>
      <c r="B31" s="22" t="s">
        <v>67</v>
      </c>
      <c r="C31" s="22" t="n">
        <v>3</v>
      </c>
      <c r="D31" s="22" t="s">
        <v>40</v>
      </c>
      <c r="E31" s="23"/>
      <c r="F31" s="24"/>
      <c r="G31" s="25" t="n">
        <f aca="false">IF(F31="Не применимо","",IFERROR(VLOOKUP(F31,'Шкала оценки'!$A$2:$B$7,2,FALSE())*$C31,0))</f>
        <v>0</v>
      </c>
      <c r="H31" s="23"/>
      <c r="I31" s="24"/>
      <c r="J31" s="25" t="n">
        <f aca="false">IF(I31="Не применимо","",IFERROR(VLOOKUP(I31,'Шкала оценки'!$A$2:$B$7,2,FALSE())*$C31,0))</f>
        <v>0</v>
      </c>
      <c r="K31" s="23"/>
      <c r="L31" s="24"/>
      <c r="M31" s="25" t="n">
        <f aca="false">IF(L31="Не применимо","",IFERROR(VLOOKUP(L31,'Шкала оценки'!$A$2:$B$7,2,FALSE())*$C31,0))</f>
        <v>0</v>
      </c>
      <c r="N31" s="23"/>
      <c r="O31" s="24"/>
      <c r="P31" s="25" t="n">
        <f aca="false">IF(O31="Не применимо","",IFERROR(VLOOKUP(O31,'Шкала оценки'!$A$2:$B$7,2,FALSE())*$C31,0))</f>
        <v>0</v>
      </c>
      <c r="Q31" s="22"/>
      <c r="R31" s="22"/>
    </row>
    <row r="32" customFormat="false" ht="48" hidden="false" customHeight="true" outlineLevel="0" collapsed="false">
      <c r="A32" s="22" t="s">
        <v>54</v>
      </c>
      <c r="B32" s="22" t="s">
        <v>68</v>
      </c>
      <c r="C32" s="22" t="n">
        <v>3</v>
      </c>
      <c r="D32" s="22" t="s">
        <v>40</v>
      </c>
      <c r="E32" s="23"/>
      <c r="F32" s="24"/>
      <c r="G32" s="25" t="n">
        <f aca="false">IF(F32="Не применимо","",IFERROR(VLOOKUP(F32,'Шкала оценки'!$A$2:$B$7,2,FALSE())*$C32,0))</f>
        <v>0</v>
      </c>
      <c r="H32" s="23"/>
      <c r="I32" s="24"/>
      <c r="J32" s="25" t="n">
        <f aca="false">IF(I32="Не применимо","",IFERROR(VLOOKUP(I32,'Шкала оценки'!$A$2:$B$7,2,FALSE())*$C32,0))</f>
        <v>0</v>
      </c>
      <c r="K32" s="23"/>
      <c r="L32" s="24"/>
      <c r="M32" s="25" t="n">
        <f aca="false">IF(L32="Не применимо","",IFERROR(VLOOKUP(L32,'Шкала оценки'!$A$2:$B$7,2,FALSE())*$C32,0))</f>
        <v>0</v>
      </c>
      <c r="N32" s="23"/>
      <c r="O32" s="24"/>
      <c r="P32" s="25" t="n">
        <f aca="false">IF(O32="Не применимо","",IFERROR(VLOOKUP(O32,'Шкала оценки'!$A$2:$B$7,2,FALSE())*$C32,0))</f>
        <v>0</v>
      </c>
      <c r="Q32" s="22"/>
      <c r="R32" s="22"/>
    </row>
    <row r="33" customFormat="false" ht="48" hidden="false" customHeight="true" outlineLevel="0" collapsed="false">
      <c r="A33" s="22" t="s">
        <v>54</v>
      </c>
      <c r="B33" s="22" t="s">
        <v>69</v>
      </c>
      <c r="C33" s="22" t="n">
        <v>3</v>
      </c>
      <c r="D33" s="22" t="s">
        <v>40</v>
      </c>
      <c r="E33" s="23"/>
      <c r="F33" s="24"/>
      <c r="G33" s="25" t="n">
        <f aca="false">IF(F33="Не применимо","",IFERROR(VLOOKUP(F33,'Шкала оценки'!$A$2:$B$7,2,FALSE())*$C33,0))</f>
        <v>0</v>
      </c>
      <c r="H33" s="23"/>
      <c r="I33" s="24"/>
      <c r="J33" s="25" t="n">
        <f aca="false">IF(I33="Не применимо","",IFERROR(VLOOKUP(I33,'Шкала оценки'!$A$2:$B$7,2,FALSE())*$C33,0))</f>
        <v>0</v>
      </c>
      <c r="K33" s="23"/>
      <c r="L33" s="24"/>
      <c r="M33" s="25" t="n">
        <f aca="false">IF(L33="Не применимо","",IFERROR(VLOOKUP(L33,'Шкала оценки'!$A$2:$B$7,2,FALSE())*$C33,0))</f>
        <v>0</v>
      </c>
      <c r="N33" s="23"/>
      <c r="O33" s="24"/>
      <c r="P33" s="25" t="n">
        <f aca="false">IF(O33="Не применимо","",IFERROR(VLOOKUP(O33,'Шкала оценки'!$A$2:$B$7,2,FALSE())*$C33,0))</f>
        <v>0</v>
      </c>
      <c r="Q33" s="22"/>
      <c r="R33" s="22"/>
    </row>
    <row r="34" customFormat="false" ht="48" hidden="false" customHeight="true" outlineLevel="0" collapsed="false">
      <c r="A34" s="22" t="s">
        <v>54</v>
      </c>
      <c r="B34" s="22" t="s">
        <v>70</v>
      </c>
      <c r="C34" s="22" t="n">
        <v>3</v>
      </c>
      <c r="D34" s="22" t="s">
        <v>40</v>
      </c>
      <c r="E34" s="23"/>
      <c r="F34" s="24"/>
      <c r="G34" s="25" t="n">
        <f aca="false">IF(F34="Не применимо","",IFERROR(VLOOKUP(F34,'Шкала оценки'!$A$2:$B$7,2,FALSE())*$C34,0))</f>
        <v>0</v>
      </c>
      <c r="H34" s="23"/>
      <c r="I34" s="24"/>
      <c r="J34" s="25" t="n">
        <f aca="false">IF(I34="Не применимо","",IFERROR(VLOOKUP(I34,'Шкала оценки'!$A$2:$B$7,2,FALSE())*$C34,0))</f>
        <v>0</v>
      </c>
      <c r="K34" s="23"/>
      <c r="L34" s="24"/>
      <c r="M34" s="25" t="n">
        <f aca="false">IF(L34="Не применимо","",IFERROR(VLOOKUP(L34,'Шкала оценки'!$A$2:$B$7,2,FALSE())*$C34,0))</f>
        <v>0</v>
      </c>
      <c r="N34" s="23"/>
      <c r="O34" s="24"/>
      <c r="P34" s="25" t="n">
        <f aca="false">IF(O34="Не применимо","",IFERROR(VLOOKUP(O34,'Шкала оценки'!$A$2:$B$7,2,FALSE())*$C34,0))</f>
        <v>0</v>
      </c>
      <c r="Q34" s="22"/>
      <c r="R34" s="22"/>
    </row>
    <row r="35" customFormat="false" ht="48" hidden="false" customHeight="true" outlineLevel="0" collapsed="false">
      <c r="A35" s="22" t="s">
        <v>54</v>
      </c>
      <c r="B35" s="22" t="s">
        <v>71</v>
      </c>
      <c r="C35" s="22" t="n">
        <v>3</v>
      </c>
      <c r="D35" s="22" t="s">
        <v>40</v>
      </c>
      <c r="E35" s="23"/>
      <c r="F35" s="24"/>
      <c r="G35" s="25" t="n">
        <f aca="false">IF(F35="Не применимо","",IFERROR(VLOOKUP(F35,'Шкала оценки'!$A$2:$B$7,2,FALSE())*$C35,0))</f>
        <v>0</v>
      </c>
      <c r="H35" s="23"/>
      <c r="I35" s="24"/>
      <c r="J35" s="25" t="n">
        <f aca="false">IF(I35="Не применимо","",IFERROR(VLOOKUP(I35,'Шкала оценки'!$A$2:$B$7,2,FALSE())*$C35,0))</f>
        <v>0</v>
      </c>
      <c r="K35" s="23"/>
      <c r="L35" s="24"/>
      <c r="M35" s="25" t="n">
        <f aca="false">IF(L35="Не применимо","",IFERROR(VLOOKUP(L35,'Шкала оценки'!$A$2:$B$7,2,FALSE())*$C35,0))</f>
        <v>0</v>
      </c>
      <c r="N35" s="23"/>
      <c r="O35" s="24"/>
      <c r="P35" s="25" t="n">
        <f aca="false">IF(O35="Не применимо","",IFERROR(VLOOKUP(O35,'Шкала оценки'!$A$2:$B$7,2,FALSE())*$C35,0))</f>
        <v>0</v>
      </c>
      <c r="Q35" s="22"/>
      <c r="R35" s="22"/>
    </row>
    <row r="36" customFormat="false" ht="48" hidden="false" customHeight="true" outlineLevel="0" collapsed="false">
      <c r="A36" s="22" t="s">
        <v>54</v>
      </c>
      <c r="B36" s="22" t="s">
        <v>72</v>
      </c>
      <c r="C36" s="22" t="n">
        <v>3</v>
      </c>
      <c r="D36" s="22" t="s">
        <v>73</v>
      </c>
      <c r="E36" s="23"/>
      <c r="F36" s="24"/>
      <c r="G36" s="25" t="n">
        <f aca="false">IF(F36="Не применимо","",IFERROR(VLOOKUP(F36,'Шкала оценки'!$A$2:$B$7,2,FALSE())*$C36,0))</f>
        <v>0</v>
      </c>
      <c r="H36" s="23"/>
      <c r="I36" s="24"/>
      <c r="J36" s="25" t="n">
        <f aca="false">IF(I36="Не применимо","",IFERROR(VLOOKUP(I36,'Шкала оценки'!$A$2:$B$7,2,FALSE())*$C36,0))</f>
        <v>0</v>
      </c>
      <c r="K36" s="23"/>
      <c r="L36" s="24"/>
      <c r="M36" s="25" t="n">
        <f aca="false">IF(L36="Не применимо","",IFERROR(VLOOKUP(L36,'Шкала оценки'!$A$2:$B$7,2,FALSE())*$C36,0))</f>
        <v>0</v>
      </c>
      <c r="N36" s="23"/>
      <c r="O36" s="24"/>
      <c r="P36" s="25" t="n">
        <f aca="false">IF(O36="Не применимо","",IFERROR(VLOOKUP(O36,'Шкала оценки'!$A$2:$B$7,2,FALSE())*$C36,0))</f>
        <v>0</v>
      </c>
      <c r="Q36" s="22"/>
      <c r="R36" s="22"/>
    </row>
    <row r="37" customFormat="false" ht="48" hidden="false" customHeight="true" outlineLevel="0" collapsed="false">
      <c r="A37" s="22" t="s">
        <v>54</v>
      </c>
      <c r="B37" s="22" t="s">
        <v>74</v>
      </c>
      <c r="C37" s="22" t="n">
        <v>4</v>
      </c>
      <c r="D37" s="22" t="s">
        <v>44</v>
      </c>
      <c r="E37" s="23"/>
      <c r="F37" s="24"/>
      <c r="G37" s="25" t="n">
        <f aca="false">IF(F37="Не применимо","",IFERROR(VLOOKUP(F37,'Шкала оценки'!$A$2:$B$7,2,FALSE())*$C37,0))</f>
        <v>0</v>
      </c>
      <c r="H37" s="23"/>
      <c r="I37" s="24"/>
      <c r="J37" s="25" t="n">
        <f aca="false">IF(I37="Не применимо","",IFERROR(VLOOKUP(I37,'Шкала оценки'!$A$2:$B$7,2,FALSE())*$C37,0))</f>
        <v>0</v>
      </c>
      <c r="K37" s="23"/>
      <c r="L37" s="24"/>
      <c r="M37" s="25" t="n">
        <f aca="false">IF(L37="Не применимо","",IFERROR(VLOOKUP(L37,'Шкала оценки'!$A$2:$B$7,2,FALSE())*$C37,0))</f>
        <v>0</v>
      </c>
      <c r="N37" s="23"/>
      <c r="O37" s="24"/>
      <c r="P37" s="25" t="n">
        <f aca="false">IF(O37="Не применимо","",IFERROR(VLOOKUP(O37,'Шкала оценки'!$A$2:$B$7,2,FALSE())*$C37,0))</f>
        <v>0</v>
      </c>
      <c r="Q37" s="22"/>
      <c r="R37" s="22"/>
    </row>
    <row r="38" customFormat="false" ht="48" hidden="false" customHeight="true" outlineLevel="0" collapsed="false">
      <c r="A38" s="22" t="s">
        <v>54</v>
      </c>
      <c r="B38" s="22" t="s">
        <v>75</v>
      </c>
      <c r="C38" s="22" t="n">
        <v>3</v>
      </c>
      <c r="D38" s="22" t="s">
        <v>40</v>
      </c>
      <c r="E38" s="23"/>
      <c r="F38" s="24"/>
      <c r="G38" s="25" t="n">
        <f aca="false">IF(F38="Не применимо","",IFERROR(VLOOKUP(F38,'Шкала оценки'!$A$2:$B$7,2,FALSE())*$C38,0))</f>
        <v>0</v>
      </c>
      <c r="H38" s="23"/>
      <c r="I38" s="24"/>
      <c r="J38" s="25" t="n">
        <f aca="false">IF(I38="Не применимо","",IFERROR(VLOOKUP(I38,'Шкала оценки'!$A$2:$B$7,2,FALSE())*$C38,0))</f>
        <v>0</v>
      </c>
      <c r="K38" s="23"/>
      <c r="L38" s="24"/>
      <c r="M38" s="25" t="n">
        <f aca="false">IF(L38="Не применимо","",IFERROR(VLOOKUP(L38,'Шкала оценки'!$A$2:$B$7,2,FALSE())*$C38,0))</f>
        <v>0</v>
      </c>
      <c r="N38" s="23"/>
      <c r="O38" s="24"/>
      <c r="P38" s="25" t="n">
        <f aca="false">IF(O38="Не применимо","",IFERROR(VLOOKUP(O38,'Шкала оценки'!$A$2:$B$7,2,FALSE())*$C38,0))</f>
        <v>0</v>
      </c>
      <c r="Q38" s="22"/>
      <c r="R38" s="22"/>
    </row>
    <row r="39" customFormat="false" ht="48" hidden="false" customHeight="true" outlineLevel="0" collapsed="false">
      <c r="A39" s="22" t="s">
        <v>54</v>
      </c>
      <c r="B39" s="22" t="s">
        <v>76</v>
      </c>
      <c r="C39" s="22" t="n">
        <v>3</v>
      </c>
      <c r="D39" s="22" t="s">
        <v>40</v>
      </c>
      <c r="E39" s="23"/>
      <c r="F39" s="24"/>
      <c r="G39" s="25" t="n">
        <f aca="false">IF(F39="Не применимо","",IFERROR(VLOOKUP(F39,'Шкала оценки'!$A$2:$B$7,2,FALSE())*$C39,0))</f>
        <v>0</v>
      </c>
      <c r="H39" s="23"/>
      <c r="I39" s="24"/>
      <c r="J39" s="25" t="n">
        <f aca="false">IF(I39="Не применимо","",IFERROR(VLOOKUP(I39,'Шкала оценки'!$A$2:$B$7,2,FALSE())*$C39,0))</f>
        <v>0</v>
      </c>
      <c r="K39" s="23"/>
      <c r="L39" s="24"/>
      <c r="M39" s="25" t="n">
        <f aca="false">IF(L39="Не применимо","",IFERROR(VLOOKUP(L39,'Шкала оценки'!$A$2:$B$7,2,FALSE())*$C39,0))</f>
        <v>0</v>
      </c>
      <c r="N39" s="23"/>
      <c r="O39" s="24"/>
      <c r="P39" s="25" t="n">
        <f aca="false">IF(O39="Не применимо","",IFERROR(VLOOKUP(O39,'Шкала оценки'!$A$2:$B$7,2,FALSE())*$C39,0))</f>
        <v>0</v>
      </c>
      <c r="Q39" s="22"/>
      <c r="R39" s="22"/>
    </row>
    <row r="40" customFormat="false" ht="48" hidden="false" customHeight="true" outlineLevel="0" collapsed="false">
      <c r="A40" s="22" t="s">
        <v>54</v>
      </c>
      <c r="B40" s="22" t="s">
        <v>77</v>
      </c>
      <c r="C40" s="22" t="n">
        <v>3</v>
      </c>
      <c r="D40" s="22" t="s">
        <v>40</v>
      </c>
      <c r="E40" s="23"/>
      <c r="F40" s="24"/>
      <c r="G40" s="25" t="n">
        <f aca="false">IF(F40="Не применимо","",IFERROR(VLOOKUP(F40,'Шкала оценки'!$A$2:$B$7,2,FALSE())*$C40,0))</f>
        <v>0</v>
      </c>
      <c r="H40" s="23"/>
      <c r="I40" s="24"/>
      <c r="J40" s="25" t="n">
        <f aca="false">IF(I40="Не применимо","",IFERROR(VLOOKUP(I40,'Шкала оценки'!$A$2:$B$7,2,FALSE())*$C40,0))</f>
        <v>0</v>
      </c>
      <c r="K40" s="23"/>
      <c r="L40" s="24"/>
      <c r="M40" s="25" t="n">
        <f aca="false">IF(L40="Не применимо","",IFERROR(VLOOKUP(L40,'Шкала оценки'!$A$2:$B$7,2,FALSE())*$C40,0))</f>
        <v>0</v>
      </c>
      <c r="N40" s="23"/>
      <c r="O40" s="24"/>
      <c r="P40" s="25" t="n">
        <f aca="false">IF(O40="Не применимо","",IFERROR(VLOOKUP(O40,'Шкала оценки'!$A$2:$B$7,2,FALSE())*$C40,0))</f>
        <v>0</v>
      </c>
      <c r="Q40" s="22"/>
      <c r="R40" s="22"/>
    </row>
    <row r="41" customFormat="false" ht="48" hidden="false" customHeight="true" outlineLevel="0" collapsed="false">
      <c r="A41" s="22" t="s">
        <v>54</v>
      </c>
      <c r="B41" s="22" t="s">
        <v>78</v>
      </c>
      <c r="C41" s="22" t="n">
        <v>3</v>
      </c>
      <c r="D41" s="22" t="s">
        <v>40</v>
      </c>
      <c r="E41" s="23"/>
      <c r="F41" s="24"/>
      <c r="G41" s="25" t="n">
        <f aca="false">IF(F41="Не применимо","",IFERROR(VLOOKUP(F41,'Шкала оценки'!$A$2:$B$7,2,FALSE())*$C41,0))</f>
        <v>0</v>
      </c>
      <c r="H41" s="23"/>
      <c r="I41" s="24"/>
      <c r="J41" s="25" t="n">
        <f aca="false">IF(I41="Не применимо","",IFERROR(VLOOKUP(I41,'Шкала оценки'!$A$2:$B$7,2,FALSE())*$C41,0))</f>
        <v>0</v>
      </c>
      <c r="K41" s="23"/>
      <c r="L41" s="24"/>
      <c r="M41" s="25" t="n">
        <f aca="false">IF(L41="Не применимо","",IFERROR(VLOOKUP(L41,'Шкала оценки'!$A$2:$B$7,2,FALSE())*$C41,0))</f>
        <v>0</v>
      </c>
      <c r="N41" s="23"/>
      <c r="O41" s="24"/>
      <c r="P41" s="25" t="n">
        <f aca="false">IF(O41="Не применимо","",IFERROR(VLOOKUP(O41,'Шкала оценки'!$A$2:$B$7,2,FALSE())*$C41,0))</f>
        <v>0</v>
      </c>
      <c r="Q41" s="22"/>
      <c r="R41" s="22"/>
    </row>
    <row r="42" customFormat="false" ht="48" hidden="false" customHeight="true" outlineLevel="0" collapsed="false">
      <c r="A42" s="22" t="s">
        <v>54</v>
      </c>
      <c r="B42" s="22" t="s">
        <v>79</v>
      </c>
      <c r="C42" s="22" t="n">
        <v>3</v>
      </c>
      <c r="D42" s="22" t="s">
        <v>40</v>
      </c>
      <c r="E42" s="23"/>
      <c r="F42" s="24"/>
      <c r="G42" s="25" t="n">
        <f aca="false">IF(F42="Не применимо","",IFERROR(VLOOKUP(F42,'Шкала оценки'!$A$2:$B$7,2,FALSE())*$C42,0))</f>
        <v>0</v>
      </c>
      <c r="H42" s="23"/>
      <c r="I42" s="24"/>
      <c r="J42" s="25" t="n">
        <f aca="false">IF(I42="Не применимо","",IFERROR(VLOOKUP(I42,'Шкала оценки'!$A$2:$B$7,2,FALSE())*$C42,0))</f>
        <v>0</v>
      </c>
      <c r="K42" s="23"/>
      <c r="L42" s="24"/>
      <c r="M42" s="25" t="n">
        <f aca="false">IF(L42="Не применимо","",IFERROR(VLOOKUP(L42,'Шкала оценки'!$A$2:$B$7,2,FALSE())*$C42,0))</f>
        <v>0</v>
      </c>
      <c r="N42" s="23"/>
      <c r="O42" s="24"/>
      <c r="P42" s="25" t="n">
        <f aca="false">IF(O42="Не применимо","",IFERROR(VLOOKUP(O42,'Шкала оценки'!$A$2:$B$7,2,FALSE())*$C42,0))</f>
        <v>0</v>
      </c>
      <c r="Q42" s="22"/>
      <c r="R42" s="22"/>
    </row>
    <row r="43" customFormat="false" ht="48" hidden="false" customHeight="true" outlineLevel="0" collapsed="false">
      <c r="A43" s="22" t="s">
        <v>54</v>
      </c>
      <c r="B43" s="22" t="s">
        <v>80</v>
      </c>
      <c r="C43" s="22" t="n">
        <v>4</v>
      </c>
      <c r="D43" s="22" t="s">
        <v>44</v>
      </c>
      <c r="E43" s="23"/>
      <c r="F43" s="24"/>
      <c r="G43" s="25" t="n">
        <f aca="false">IF(F43="Не применимо","",IFERROR(VLOOKUP(F43,'Шкала оценки'!$A$2:$B$7,2,FALSE())*$C43,0))</f>
        <v>0</v>
      </c>
      <c r="H43" s="23"/>
      <c r="I43" s="24"/>
      <c r="J43" s="25" t="n">
        <f aca="false">IF(I43="Не применимо","",IFERROR(VLOOKUP(I43,'Шкала оценки'!$A$2:$B$7,2,FALSE())*$C43,0))</f>
        <v>0</v>
      </c>
      <c r="K43" s="23"/>
      <c r="L43" s="24"/>
      <c r="M43" s="25" t="n">
        <f aca="false">IF(L43="Не применимо","",IFERROR(VLOOKUP(L43,'Шкала оценки'!$A$2:$B$7,2,FALSE())*$C43,0))</f>
        <v>0</v>
      </c>
      <c r="N43" s="23"/>
      <c r="O43" s="24"/>
      <c r="P43" s="25" t="n">
        <f aca="false">IF(O43="Не применимо","",IFERROR(VLOOKUP(O43,'Шкала оценки'!$A$2:$B$7,2,FALSE())*$C43,0))</f>
        <v>0</v>
      </c>
      <c r="Q43" s="22"/>
      <c r="R43" s="22"/>
    </row>
    <row r="44" customFormat="false" ht="48" hidden="false" customHeight="true" outlineLevel="0" collapsed="false">
      <c r="A44" s="17" t="s">
        <v>81</v>
      </c>
      <c r="B44" s="18" t="s">
        <v>82</v>
      </c>
      <c r="C44" s="18" t="n">
        <v>4</v>
      </c>
      <c r="D44" s="18" t="s">
        <v>44</v>
      </c>
      <c r="E44" s="19"/>
      <c r="F44" s="20"/>
      <c r="G44" s="21" t="n">
        <f aca="false">IF(F44="Не применимо","",IFERROR(VLOOKUP(F44,'Шкала оценки'!$A$2:$B$7,2,FALSE())*$C44,0))</f>
        <v>0</v>
      </c>
      <c r="H44" s="19"/>
      <c r="I44" s="20"/>
      <c r="J44" s="21" t="n">
        <f aca="false">IF(I44="Не применимо","",IFERROR(VLOOKUP(I44,'Шкала оценки'!$A$2:$B$7,2,FALSE())*$C44,0))</f>
        <v>0</v>
      </c>
      <c r="K44" s="19"/>
      <c r="L44" s="20"/>
      <c r="M44" s="21" t="n">
        <f aca="false">IF(L44="Не применимо","",IFERROR(VLOOKUP(L44,'Шкала оценки'!$A$2:$B$7,2,FALSE())*$C44,0))</f>
        <v>0</v>
      </c>
      <c r="N44" s="19"/>
      <c r="O44" s="20"/>
      <c r="P44" s="21" t="n">
        <f aca="false">IF(O44="Не применимо","",IFERROR(VLOOKUP(O44,'Шкала оценки'!$A$2:$B$7,2,FALSE())*$C44,0))</f>
        <v>0</v>
      </c>
      <c r="Q44" s="18"/>
      <c r="R44" s="18"/>
    </row>
    <row r="45" customFormat="false" ht="48" hidden="false" customHeight="true" outlineLevel="0" collapsed="false">
      <c r="A45" s="22" t="s">
        <v>81</v>
      </c>
      <c r="B45" s="22" t="s">
        <v>83</v>
      </c>
      <c r="C45" s="22" t="n">
        <v>4</v>
      </c>
      <c r="D45" s="22" t="s">
        <v>44</v>
      </c>
      <c r="E45" s="23"/>
      <c r="F45" s="24"/>
      <c r="G45" s="25" t="n">
        <f aca="false">IF(F45="Не применимо","",IFERROR(VLOOKUP(F45,'Шкала оценки'!$A$2:$B$7,2,FALSE())*$C45,0))</f>
        <v>0</v>
      </c>
      <c r="H45" s="23"/>
      <c r="I45" s="24"/>
      <c r="J45" s="25" t="n">
        <f aca="false">IF(I45="Не применимо","",IFERROR(VLOOKUP(I45,'Шкала оценки'!$A$2:$B$7,2,FALSE())*$C45,0))</f>
        <v>0</v>
      </c>
      <c r="K45" s="23"/>
      <c r="L45" s="24"/>
      <c r="M45" s="25" t="n">
        <f aca="false">IF(L45="Не применимо","",IFERROR(VLOOKUP(L45,'Шкала оценки'!$A$2:$B$7,2,FALSE())*$C45,0))</f>
        <v>0</v>
      </c>
      <c r="N45" s="23"/>
      <c r="O45" s="24"/>
      <c r="P45" s="25" t="n">
        <f aca="false">IF(O45="Не применимо","",IFERROR(VLOOKUP(O45,'Шкала оценки'!$A$2:$B$7,2,FALSE())*$C45,0))</f>
        <v>0</v>
      </c>
      <c r="Q45" s="22"/>
      <c r="R45" s="22"/>
    </row>
    <row r="46" customFormat="false" ht="48" hidden="false" customHeight="true" outlineLevel="0" collapsed="false">
      <c r="A46" s="22" t="s">
        <v>81</v>
      </c>
      <c r="B46" s="22" t="s">
        <v>84</v>
      </c>
      <c r="C46" s="22" t="n">
        <v>4</v>
      </c>
      <c r="D46" s="22" t="s">
        <v>44</v>
      </c>
      <c r="E46" s="23"/>
      <c r="F46" s="24"/>
      <c r="G46" s="25" t="n">
        <f aca="false">IF(F46="Не применимо","",IFERROR(VLOOKUP(F46,'Шкала оценки'!$A$2:$B$7,2,FALSE())*$C46,0))</f>
        <v>0</v>
      </c>
      <c r="H46" s="23"/>
      <c r="I46" s="24"/>
      <c r="J46" s="25" t="n">
        <f aca="false">IF(I46="Не применимо","",IFERROR(VLOOKUP(I46,'Шкала оценки'!$A$2:$B$7,2,FALSE())*$C46,0))</f>
        <v>0</v>
      </c>
      <c r="K46" s="23"/>
      <c r="L46" s="24"/>
      <c r="M46" s="25" t="n">
        <f aca="false">IF(L46="Не применимо","",IFERROR(VLOOKUP(L46,'Шкала оценки'!$A$2:$B$7,2,FALSE())*$C46,0))</f>
        <v>0</v>
      </c>
      <c r="N46" s="23"/>
      <c r="O46" s="24"/>
      <c r="P46" s="25" t="n">
        <f aca="false">IF(O46="Не применимо","",IFERROR(VLOOKUP(O46,'Шкала оценки'!$A$2:$B$7,2,FALSE())*$C46,0))</f>
        <v>0</v>
      </c>
      <c r="Q46" s="22"/>
      <c r="R46" s="22"/>
    </row>
    <row r="47" customFormat="false" ht="48" hidden="false" customHeight="true" outlineLevel="0" collapsed="false">
      <c r="A47" s="22" t="s">
        <v>81</v>
      </c>
      <c r="B47" s="22" t="s">
        <v>85</v>
      </c>
      <c r="C47" s="22" t="n">
        <v>4</v>
      </c>
      <c r="D47" s="22" t="s">
        <v>44</v>
      </c>
      <c r="E47" s="23"/>
      <c r="F47" s="24"/>
      <c r="G47" s="25" t="n">
        <f aca="false">IF(F47="Не применимо","",IFERROR(VLOOKUP(F47,'Шкала оценки'!$A$2:$B$7,2,FALSE())*$C47,0))</f>
        <v>0</v>
      </c>
      <c r="H47" s="23"/>
      <c r="I47" s="24"/>
      <c r="J47" s="25" t="n">
        <f aca="false">IF(I47="Не применимо","",IFERROR(VLOOKUP(I47,'Шкала оценки'!$A$2:$B$7,2,FALSE())*$C47,0))</f>
        <v>0</v>
      </c>
      <c r="K47" s="23"/>
      <c r="L47" s="24"/>
      <c r="M47" s="25" t="n">
        <f aca="false">IF(L47="Не применимо","",IFERROR(VLOOKUP(L47,'Шкала оценки'!$A$2:$B$7,2,FALSE())*$C47,0))</f>
        <v>0</v>
      </c>
      <c r="N47" s="23"/>
      <c r="O47" s="24"/>
      <c r="P47" s="25" t="n">
        <f aca="false">IF(O47="Не применимо","",IFERROR(VLOOKUP(O47,'Шкала оценки'!$A$2:$B$7,2,FALSE())*$C47,0))</f>
        <v>0</v>
      </c>
      <c r="Q47" s="22"/>
      <c r="R47" s="22"/>
    </row>
    <row r="48" customFormat="false" ht="48" hidden="false" customHeight="true" outlineLevel="0" collapsed="false">
      <c r="A48" s="22" t="s">
        <v>81</v>
      </c>
      <c r="B48" s="22" t="s">
        <v>86</v>
      </c>
      <c r="C48" s="22" t="n">
        <v>4</v>
      </c>
      <c r="D48" s="22" t="s">
        <v>44</v>
      </c>
      <c r="E48" s="23"/>
      <c r="F48" s="24"/>
      <c r="G48" s="25" t="n">
        <f aca="false">IF(F48="Не применимо","",IFERROR(VLOOKUP(F48,'Шкала оценки'!$A$2:$B$7,2,FALSE())*$C48,0))</f>
        <v>0</v>
      </c>
      <c r="H48" s="23"/>
      <c r="I48" s="24"/>
      <c r="J48" s="25" t="n">
        <f aca="false">IF(I48="Не применимо","",IFERROR(VLOOKUP(I48,'Шкала оценки'!$A$2:$B$7,2,FALSE())*$C48,0))</f>
        <v>0</v>
      </c>
      <c r="K48" s="23"/>
      <c r="L48" s="24"/>
      <c r="M48" s="25" t="n">
        <f aca="false">IF(L48="Не применимо","",IFERROR(VLOOKUP(L48,'Шкала оценки'!$A$2:$B$7,2,FALSE())*$C48,0))</f>
        <v>0</v>
      </c>
      <c r="N48" s="23"/>
      <c r="O48" s="24"/>
      <c r="P48" s="25" t="n">
        <f aca="false">IF(O48="Не применимо","",IFERROR(VLOOKUP(O48,'Шкала оценки'!$A$2:$B$7,2,FALSE())*$C48,0))</f>
        <v>0</v>
      </c>
      <c r="Q48" s="22"/>
      <c r="R48" s="22"/>
    </row>
    <row r="49" customFormat="false" ht="48" hidden="false" customHeight="true" outlineLevel="0" collapsed="false">
      <c r="A49" s="22" t="s">
        <v>81</v>
      </c>
      <c r="B49" s="22" t="s">
        <v>87</v>
      </c>
      <c r="C49" s="22" t="n">
        <v>4</v>
      </c>
      <c r="D49" s="22" t="s">
        <v>44</v>
      </c>
      <c r="E49" s="23"/>
      <c r="F49" s="24"/>
      <c r="G49" s="25" t="n">
        <f aca="false">IF(F49="Не применимо","",IFERROR(VLOOKUP(F49,'Шкала оценки'!$A$2:$B$7,2,FALSE())*$C49,0))</f>
        <v>0</v>
      </c>
      <c r="H49" s="23"/>
      <c r="I49" s="24"/>
      <c r="J49" s="25" t="n">
        <f aca="false">IF(I49="Не применимо","",IFERROR(VLOOKUP(I49,'Шкала оценки'!$A$2:$B$7,2,FALSE())*$C49,0))</f>
        <v>0</v>
      </c>
      <c r="K49" s="23"/>
      <c r="L49" s="24"/>
      <c r="M49" s="25" t="n">
        <f aca="false">IF(L49="Не применимо","",IFERROR(VLOOKUP(L49,'Шкала оценки'!$A$2:$B$7,2,FALSE())*$C49,0))</f>
        <v>0</v>
      </c>
      <c r="N49" s="23"/>
      <c r="O49" s="24"/>
      <c r="P49" s="25" t="n">
        <f aca="false">IF(O49="Не применимо","",IFERROR(VLOOKUP(O49,'Шкала оценки'!$A$2:$B$7,2,FALSE())*$C49,0))</f>
        <v>0</v>
      </c>
      <c r="Q49" s="22"/>
      <c r="R49" s="22"/>
    </row>
    <row r="50" customFormat="false" ht="48" hidden="false" customHeight="true" outlineLevel="0" collapsed="false">
      <c r="A50" s="22" t="s">
        <v>81</v>
      </c>
      <c r="B50" s="22" t="s">
        <v>88</v>
      </c>
      <c r="C50" s="22" t="n">
        <v>4</v>
      </c>
      <c r="D50" s="22" t="s">
        <v>44</v>
      </c>
      <c r="E50" s="23"/>
      <c r="F50" s="24"/>
      <c r="G50" s="25" t="n">
        <f aca="false">IF(F50="Не применимо","",IFERROR(VLOOKUP(F50,'Шкала оценки'!$A$2:$B$7,2,FALSE())*$C50,0))</f>
        <v>0</v>
      </c>
      <c r="H50" s="23"/>
      <c r="I50" s="24"/>
      <c r="J50" s="25" t="n">
        <f aca="false">IF(I50="Не применимо","",IFERROR(VLOOKUP(I50,'Шкала оценки'!$A$2:$B$7,2,FALSE())*$C50,0))</f>
        <v>0</v>
      </c>
      <c r="K50" s="23"/>
      <c r="L50" s="24"/>
      <c r="M50" s="25" t="n">
        <f aca="false">IF(L50="Не применимо","",IFERROR(VLOOKUP(L50,'Шкала оценки'!$A$2:$B$7,2,FALSE())*$C50,0))</f>
        <v>0</v>
      </c>
      <c r="N50" s="23"/>
      <c r="O50" s="24"/>
      <c r="P50" s="25" t="n">
        <f aca="false">IF(O50="Не применимо","",IFERROR(VLOOKUP(O50,'Шкала оценки'!$A$2:$B$7,2,FALSE())*$C50,0))</f>
        <v>0</v>
      </c>
      <c r="Q50" s="22"/>
      <c r="R50" s="22"/>
    </row>
    <row r="51" customFormat="false" ht="48" hidden="false" customHeight="true" outlineLevel="0" collapsed="false">
      <c r="A51" s="22" t="s">
        <v>81</v>
      </c>
      <c r="B51" s="22" t="s">
        <v>89</v>
      </c>
      <c r="C51" s="22" t="n">
        <v>4</v>
      </c>
      <c r="D51" s="22" t="s">
        <v>44</v>
      </c>
      <c r="E51" s="23"/>
      <c r="F51" s="24"/>
      <c r="G51" s="25" t="n">
        <f aca="false">IF(F51="Не применимо","",IFERROR(VLOOKUP(F51,'Шкала оценки'!$A$2:$B$7,2,FALSE())*$C51,0))</f>
        <v>0</v>
      </c>
      <c r="H51" s="23"/>
      <c r="I51" s="24"/>
      <c r="J51" s="25" t="n">
        <f aca="false">IF(I51="Не применимо","",IFERROR(VLOOKUP(I51,'Шкала оценки'!$A$2:$B$7,2,FALSE())*$C51,0))</f>
        <v>0</v>
      </c>
      <c r="K51" s="23"/>
      <c r="L51" s="24"/>
      <c r="M51" s="25" t="n">
        <f aca="false">IF(L51="Не применимо","",IFERROR(VLOOKUP(L51,'Шкала оценки'!$A$2:$B$7,2,FALSE())*$C51,0))</f>
        <v>0</v>
      </c>
      <c r="N51" s="23"/>
      <c r="O51" s="24"/>
      <c r="P51" s="25" t="n">
        <f aca="false">IF(O51="Не применимо","",IFERROR(VLOOKUP(O51,'Шкала оценки'!$A$2:$B$7,2,FALSE())*$C51,0))</f>
        <v>0</v>
      </c>
      <c r="Q51" s="22"/>
      <c r="R51" s="22"/>
    </row>
    <row r="52" customFormat="false" ht="48" hidden="false" customHeight="true" outlineLevel="0" collapsed="false">
      <c r="A52" s="22" t="s">
        <v>81</v>
      </c>
      <c r="B52" s="22" t="s">
        <v>90</v>
      </c>
      <c r="C52" s="22" t="n">
        <v>4</v>
      </c>
      <c r="D52" s="22" t="s">
        <v>44</v>
      </c>
      <c r="E52" s="23"/>
      <c r="F52" s="24"/>
      <c r="G52" s="25" t="n">
        <f aca="false">IF(F52="Не применимо","",IFERROR(VLOOKUP(F52,'Шкала оценки'!$A$2:$B$7,2,FALSE())*$C52,0))</f>
        <v>0</v>
      </c>
      <c r="H52" s="23"/>
      <c r="I52" s="24"/>
      <c r="J52" s="25" t="n">
        <f aca="false">IF(I52="Не применимо","",IFERROR(VLOOKUP(I52,'Шкала оценки'!$A$2:$B$7,2,FALSE())*$C52,0))</f>
        <v>0</v>
      </c>
      <c r="K52" s="23"/>
      <c r="L52" s="24"/>
      <c r="M52" s="25" t="n">
        <f aca="false">IF(L52="Не применимо","",IFERROR(VLOOKUP(L52,'Шкала оценки'!$A$2:$B$7,2,FALSE())*$C52,0))</f>
        <v>0</v>
      </c>
      <c r="N52" s="23"/>
      <c r="O52" s="24"/>
      <c r="P52" s="25" t="n">
        <f aca="false">IF(O52="Не применимо","",IFERROR(VLOOKUP(O52,'Шкала оценки'!$A$2:$B$7,2,FALSE())*$C52,0))</f>
        <v>0</v>
      </c>
      <c r="Q52" s="22"/>
      <c r="R52" s="22"/>
    </row>
    <row r="53" customFormat="false" ht="48" hidden="false" customHeight="true" outlineLevel="0" collapsed="false">
      <c r="A53" s="17" t="s">
        <v>91</v>
      </c>
      <c r="B53" s="18" t="s">
        <v>92</v>
      </c>
      <c r="C53" s="18" t="n">
        <v>4</v>
      </c>
      <c r="D53" s="18" t="s">
        <v>44</v>
      </c>
      <c r="E53" s="19"/>
      <c r="F53" s="20"/>
      <c r="G53" s="21" t="n">
        <f aca="false">IF(F53="Не применимо","",IFERROR(VLOOKUP(F53,'Шкала оценки'!$A$2:$B$7,2,FALSE())*$C53,0))</f>
        <v>0</v>
      </c>
      <c r="H53" s="19"/>
      <c r="I53" s="20"/>
      <c r="J53" s="21" t="n">
        <f aca="false">IF(I53="Не применимо","",IFERROR(VLOOKUP(I53,'Шкала оценки'!$A$2:$B$7,2,FALSE())*$C53,0))</f>
        <v>0</v>
      </c>
      <c r="K53" s="19"/>
      <c r="L53" s="20"/>
      <c r="M53" s="21" t="n">
        <f aca="false">IF(L53="Не применимо","",IFERROR(VLOOKUP(L53,'Шкала оценки'!$A$2:$B$7,2,FALSE())*$C53,0))</f>
        <v>0</v>
      </c>
      <c r="N53" s="19"/>
      <c r="O53" s="20"/>
      <c r="P53" s="21" t="n">
        <f aca="false">IF(O53="Не применимо","",IFERROR(VLOOKUP(O53,'Шкала оценки'!$A$2:$B$7,2,FALSE())*$C53,0))</f>
        <v>0</v>
      </c>
      <c r="Q53" s="18"/>
      <c r="R53" s="18"/>
    </row>
    <row r="54" customFormat="false" ht="48" hidden="false" customHeight="true" outlineLevel="0" collapsed="false">
      <c r="A54" s="22" t="s">
        <v>91</v>
      </c>
      <c r="B54" s="22" t="s">
        <v>93</v>
      </c>
      <c r="C54" s="22" t="n">
        <v>4</v>
      </c>
      <c r="D54" s="22" t="s">
        <v>44</v>
      </c>
      <c r="E54" s="23"/>
      <c r="F54" s="24"/>
      <c r="G54" s="25" t="n">
        <f aca="false">IF(F54="Не применимо","",IFERROR(VLOOKUP(F54,'Шкала оценки'!$A$2:$B$7,2,FALSE())*$C54,0))</f>
        <v>0</v>
      </c>
      <c r="H54" s="23"/>
      <c r="I54" s="24"/>
      <c r="J54" s="25" t="n">
        <f aca="false">IF(I54="Не применимо","",IFERROR(VLOOKUP(I54,'Шкала оценки'!$A$2:$B$7,2,FALSE())*$C54,0))</f>
        <v>0</v>
      </c>
      <c r="K54" s="23"/>
      <c r="L54" s="24"/>
      <c r="M54" s="25" t="n">
        <f aca="false">IF(L54="Не применимо","",IFERROR(VLOOKUP(L54,'Шкала оценки'!$A$2:$B$7,2,FALSE())*$C54,0))</f>
        <v>0</v>
      </c>
      <c r="N54" s="23"/>
      <c r="O54" s="24"/>
      <c r="P54" s="25" t="n">
        <f aca="false">IF(O54="Не применимо","",IFERROR(VLOOKUP(O54,'Шкала оценки'!$A$2:$B$7,2,FALSE())*$C54,0))</f>
        <v>0</v>
      </c>
      <c r="Q54" s="22"/>
      <c r="R54" s="22"/>
    </row>
    <row r="55" customFormat="false" ht="48" hidden="false" customHeight="true" outlineLevel="0" collapsed="false">
      <c r="A55" s="22" t="s">
        <v>91</v>
      </c>
      <c r="B55" s="22" t="s">
        <v>94</v>
      </c>
      <c r="C55" s="22" t="n">
        <v>4</v>
      </c>
      <c r="D55" s="22" t="s">
        <v>44</v>
      </c>
      <c r="E55" s="23"/>
      <c r="F55" s="24"/>
      <c r="G55" s="25" t="n">
        <f aca="false">IF(F55="Не применимо","",IFERROR(VLOOKUP(F55,'Шкала оценки'!$A$2:$B$7,2,FALSE())*$C55,0))</f>
        <v>0</v>
      </c>
      <c r="H55" s="23"/>
      <c r="I55" s="24"/>
      <c r="J55" s="25" t="n">
        <f aca="false">IF(I55="Не применимо","",IFERROR(VLOOKUP(I55,'Шкала оценки'!$A$2:$B$7,2,FALSE())*$C55,0))</f>
        <v>0</v>
      </c>
      <c r="K55" s="23"/>
      <c r="L55" s="24"/>
      <c r="M55" s="25" t="n">
        <f aca="false">IF(L55="Не применимо","",IFERROR(VLOOKUP(L55,'Шкала оценки'!$A$2:$B$7,2,FALSE())*$C55,0))</f>
        <v>0</v>
      </c>
      <c r="N55" s="23"/>
      <c r="O55" s="24"/>
      <c r="P55" s="25" t="n">
        <f aca="false">IF(O55="Не применимо","",IFERROR(VLOOKUP(O55,'Шкала оценки'!$A$2:$B$7,2,FALSE())*$C55,0))</f>
        <v>0</v>
      </c>
      <c r="Q55" s="22"/>
      <c r="R55" s="22"/>
    </row>
    <row r="56" customFormat="false" ht="48" hidden="false" customHeight="true" outlineLevel="0" collapsed="false">
      <c r="A56" s="22" t="s">
        <v>91</v>
      </c>
      <c r="B56" s="22" t="s">
        <v>95</v>
      </c>
      <c r="C56" s="22" t="n">
        <v>4</v>
      </c>
      <c r="D56" s="22" t="s">
        <v>44</v>
      </c>
      <c r="E56" s="23"/>
      <c r="F56" s="24"/>
      <c r="G56" s="25" t="n">
        <f aca="false">IF(F56="Не применимо","",IFERROR(VLOOKUP(F56,'Шкала оценки'!$A$2:$B$7,2,FALSE())*$C56,0))</f>
        <v>0</v>
      </c>
      <c r="H56" s="23"/>
      <c r="I56" s="24"/>
      <c r="J56" s="25" t="n">
        <f aca="false">IF(I56="Не применимо","",IFERROR(VLOOKUP(I56,'Шкала оценки'!$A$2:$B$7,2,FALSE())*$C56,0))</f>
        <v>0</v>
      </c>
      <c r="K56" s="23"/>
      <c r="L56" s="24"/>
      <c r="M56" s="25" t="n">
        <f aca="false">IF(L56="Не применимо","",IFERROR(VLOOKUP(L56,'Шкала оценки'!$A$2:$B$7,2,FALSE())*$C56,0))</f>
        <v>0</v>
      </c>
      <c r="N56" s="23"/>
      <c r="O56" s="24"/>
      <c r="P56" s="25" t="n">
        <f aca="false">IF(O56="Не применимо","",IFERROR(VLOOKUP(O56,'Шкала оценки'!$A$2:$B$7,2,FALSE())*$C56,0))</f>
        <v>0</v>
      </c>
      <c r="Q56" s="22"/>
      <c r="R56" s="22"/>
    </row>
    <row r="57" customFormat="false" ht="48" hidden="false" customHeight="true" outlineLevel="0" collapsed="false">
      <c r="A57" s="22" t="s">
        <v>91</v>
      </c>
      <c r="B57" s="22" t="s">
        <v>96</v>
      </c>
      <c r="C57" s="22" t="n">
        <v>4</v>
      </c>
      <c r="D57" s="22" t="s">
        <v>44</v>
      </c>
      <c r="E57" s="23"/>
      <c r="F57" s="24"/>
      <c r="G57" s="25" t="n">
        <f aca="false">IF(F57="Не применимо","",IFERROR(VLOOKUP(F57,'Шкала оценки'!$A$2:$B$7,2,FALSE())*$C57,0))</f>
        <v>0</v>
      </c>
      <c r="H57" s="23"/>
      <c r="I57" s="24"/>
      <c r="J57" s="25" t="n">
        <f aca="false">IF(I57="Не применимо","",IFERROR(VLOOKUP(I57,'Шкала оценки'!$A$2:$B$7,2,FALSE())*$C57,0))</f>
        <v>0</v>
      </c>
      <c r="K57" s="23"/>
      <c r="L57" s="24"/>
      <c r="M57" s="25" t="n">
        <f aca="false">IF(L57="Не применимо","",IFERROR(VLOOKUP(L57,'Шкала оценки'!$A$2:$B$7,2,FALSE())*$C57,0))</f>
        <v>0</v>
      </c>
      <c r="N57" s="23"/>
      <c r="O57" s="24"/>
      <c r="P57" s="25" t="n">
        <f aca="false">IF(O57="Не применимо","",IFERROR(VLOOKUP(O57,'Шкала оценки'!$A$2:$B$7,2,FALSE())*$C57,0))</f>
        <v>0</v>
      </c>
      <c r="Q57" s="22"/>
      <c r="R57" s="22"/>
    </row>
    <row r="58" customFormat="false" ht="48" hidden="false" customHeight="true" outlineLevel="0" collapsed="false">
      <c r="A58" s="22" t="s">
        <v>91</v>
      </c>
      <c r="B58" s="22" t="s">
        <v>97</v>
      </c>
      <c r="C58" s="22" t="n">
        <v>4</v>
      </c>
      <c r="D58" s="22" t="s">
        <v>44</v>
      </c>
      <c r="E58" s="23"/>
      <c r="F58" s="24"/>
      <c r="G58" s="25" t="n">
        <f aca="false">IF(F58="Не применимо","",IFERROR(VLOOKUP(F58,'Шкала оценки'!$A$2:$B$7,2,FALSE())*$C58,0))</f>
        <v>0</v>
      </c>
      <c r="H58" s="23"/>
      <c r="I58" s="24"/>
      <c r="J58" s="25" t="n">
        <f aca="false">IF(I58="Не применимо","",IFERROR(VLOOKUP(I58,'Шкала оценки'!$A$2:$B$7,2,FALSE())*$C58,0))</f>
        <v>0</v>
      </c>
      <c r="K58" s="23"/>
      <c r="L58" s="24"/>
      <c r="M58" s="25" t="n">
        <f aca="false">IF(L58="Не применимо","",IFERROR(VLOOKUP(L58,'Шкала оценки'!$A$2:$B$7,2,FALSE())*$C58,0))</f>
        <v>0</v>
      </c>
      <c r="N58" s="23"/>
      <c r="O58" s="24"/>
      <c r="P58" s="25" t="n">
        <f aca="false">IF(O58="Не применимо","",IFERROR(VLOOKUP(O58,'Шкала оценки'!$A$2:$B$7,2,FALSE())*$C58,0))</f>
        <v>0</v>
      </c>
      <c r="Q58" s="22"/>
      <c r="R58" s="22"/>
    </row>
    <row r="59" customFormat="false" ht="48" hidden="false" customHeight="true" outlineLevel="0" collapsed="false">
      <c r="A59" s="22" t="s">
        <v>91</v>
      </c>
      <c r="B59" s="22" t="s">
        <v>98</v>
      </c>
      <c r="C59" s="22" t="n">
        <v>4</v>
      </c>
      <c r="D59" s="22" t="s">
        <v>44</v>
      </c>
      <c r="E59" s="23"/>
      <c r="F59" s="24"/>
      <c r="G59" s="25" t="n">
        <f aca="false">IF(F59="Не применимо","",IFERROR(VLOOKUP(F59,'Шкала оценки'!$A$2:$B$7,2,FALSE())*$C59,0))</f>
        <v>0</v>
      </c>
      <c r="H59" s="23"/>
      <c r="I59" s="24"/>
      <c r="J59" s="25" t="n">
        <f aca="false">IF(I59="Не применимо","",IFERROR(VLOOKUP(I59,'Шкала оценки'!$A$2:$B$7,2,FALSE())*$C59,0))</f>
        <v>0</v>
      </c>
      <c r="K59" s="23"/>
      <c r="L59" s="24"/>
      <c r="M59" s="25" t="n">
        <f aca="false">IF(L59="Не применимо","",IFERROR(VLOOKUP(L59,'Шкала оценки'!$A$2:$B$7,2,FALSE())*$C59,0))</f>
        <v>0</v>
      </c>
      <c r="N59" s="23"/>
      <c r="O59" s="24"/>
      <c r="P59" s="25" t="n">
        <f aca="false">IF(O59="Не применимо","",IFERROR(VLOOKUP(O59,'Шкала оценки'!$A$2:$B$7,2,FALSE())*$C59,0))</f>
        <v>0</v>
      </c>
      <c r="Q59" s="22"/>
      <c r="R59" s="22"/>
    </row>
    <row r="60" customFormat="false" ht="48" hidden="false" customHeight="true" outlineLevel="0" collapsed="false">
      <c r="A60" s="17" t="s">
        <v>99</v>
      </c>
      <c r="B60" s="18" t="s">
        <v>100</v>
      </c>
      <c r="C60" s="18" t="n">
        <v>4</v>
      </c>
      <c r="D60" s="18" t="s">
        <v>44</v>
      </c>
      <c r="E60" s="19"/>
      <c r="F60" s="20"/>
      <c r="G60" s="21" t="n">
        <f aca="false">IF(F60="Не применимо","",IFERROR(VLOOKUP(F60,'Шкала оценки'!$A$2:$B$7,2,FALSE())*$C60,0))</f>
        <v>0</v>
      </c>
      <c r="H60" s="19"/>
      <c r="I60" s="20"/>
      <c r="J60" s="21" t="n">
        <f aca="false">IF(I60="Не применимо","",IFERROR(VLOOKUP(I60,'Шкала оценки'!$A$2:$B$7,2,FALSE())*$C60,0))</f>
        <v>0</v>
      </c>
      <c r="K60" s="19"/>
      <c r="L60" s="20"/>
      <c r="M60" s="21" t="n">
        <f aca="false">IF(L60="Не применимо","",IFERROR(VLOOKUP(L60,'Шкала оценки'!$A$2:$B$7,2,FALSE())*$C60,0))</f>
        <v>0</v>
      </c>
      <c r="N60" s="19"/>
      <c r="O60" s="20"/>
      <c r="P60" s="21" t="n">
        <f aca="false">IF(O60="Не применимо","",IFERROR(VLOOKUP(O60,'Шкала оценки'!$A$2:$B$7,2,FALSE())*$C60,0))</f>
        <v>0</v>
      </c>
      <c r="Q60" s="18"/>
      <c r="R60" s="18"/>
    </row>
    <row r="61" customFormat="false" ht="48" hidden="false" customHeight="true" outlineLevel="0" collapsed="false">
      <c r="A61" s="22" t="s">
        <v>99</v>
      </c>
      <c r="B61" s="22" t="s">
        <v>101</v>
      </c>
      <c r="C61" s="22" t="n">
        <v>4</v>
      </c>
      <c r="D61" s="22" t="s">
        <v>44</v>
      </c>
      <c r="E61" s="23"/>
      <c r="F61" s="24"/>
      <c r="G61" s="25" t="n">
        <f aca="false">IF(F61="Не применимо","",IFERROR(VLOOKUP(F61,'Шкала оценки'!$A$2:$B$7,2,FALSE())*$C61,0))</f>
        <v>0</v>
      </c>
      <c r="H61" s="23"/>
      <c r="I61" s="24"/>
      <c r="J61" s="25" t="n">
        <f aca="false">IF(I61="Не применимо","",IFERROR(VLOOKUP(I61,'Шкала оценки'!$A$2:$B$7,2,FALSE())*$C61,0))</f>
        <v>0</v>
      </c>
      <c r="K61" s="23"/>
      <c r="L61" s="24"/>
      <c r="M61" s="25" t="n">
        <f aca="false">IF(L61="Не применимо","",IFERROR(VLOOKUP(L61,'Шкала оценки'!$A$2:$B$7,2,FALSE())*$C61,0))</f>
        <v>0</v>
      </c>
      <c r="N61" s="23"/>
      <c r="O61" s="24"/>
      <c r="P61" s="25" t="n">
        <f aca="false">IF(O61="Не применимо","",IFERROR(VLOOKUP(O61,'Шкала оценки'!$A$2:$B$7,2,FALSE())*$C61,0))</f>
        <v>0</v>
      </c>
      <c r="Q61" s="22"/>
      <c r="R61" s="22"/>
    </row>
    <row r="62" customFormat="false" ht="48" hidden="false" customHeight="true" outlineLevel="0" collapsed="false">
      <c r="A62" s="22" t="s">
        <v>99</v>
      </c>
      <c r="B62" s="22" t="s">
        <v>102</v>
      </c>
      <c r="C62" s="22" t="n">
        <v>4</v>
      </c>
      <c r="D62" s="22" t="s">
        <v>44</v>
      </c>
      <c r="E62" s="23"/>
      <c r="F62" s="24"/>
      <c r="G62" s="25" t="n">
        <f aca="false">IF(F62="Не применимо","",IFERROR(VLOOKUP(F62,'Шкала оценки'!$A$2:$B$7,2,FALSE())*$C62,0))</f>
        <v>0</v>
      </c>
      <c r="H62" s="23"/>
      <c r="I62" s="24"/>
      <c r="J62" s="25" t="n">
        <f aca="false">IF(I62="Не применимо","",IFERROR(VLOOKUP(I62,'Шкала оценки'!$A$2:$B$7,2,FALSE())*$C62,0))</f>
        <v>0</v>
      </c>
      <c r="K62" s="23"/>
      <c r="L62" s="24"/>
      <c r="M62" s="25" t="n">
        <f aca="false">IF(L62="Не применимо","",IFERROR(VLOOKUP(L62,'Шкала оценки'!$A$2:$B$7,2,FALSE())*$C62,0))</f>
        <v>0</v>
      </c>
      <c r="N62" s="23"/>
      <c r="O62" s="24"/>
      <c r="P62" s="25" t="n">
        <f aca="false">IF(O62="Не применимо","",IFERROR(VLOOKUP(O62,'Шкала оценки'!$A$2:$B$7,2,FALSE())*$C62,0))</f>
        <v>0</v>
      </c>
      <c r="Q62" s="22"/>
      <c r="R62" s="22"/>
    </row>
    <row r="63" customFormat="false" ht="48" hidden="false" customHeight="true" outlineLevel="0" collapsed="false">
      <c r="A63" s="22" t="s">
        <v>99</v>
      </c>
      <c r="B63" s="22" t="s">
        <v>103</v>
      </c>
      <c r="C63" s="22" t="n">
        <v>4</v>
      </c>
      <c r="D63" s="22" t="s">
        <v>44</v>
      </c>
      <c r="E63" s="23"/>
      <c r="F63" s="24"/>
      <c r="G63" s="25" t="n">
        <f aca="false">IF(F63="Не применимо","",IFERROR(VLOOKUP(F63,'Шкала оценки'!$A$2:$B$7,2,FALSE())*$C63,0))</f>
        <v>0</v>
      </c>
      <c r="H63" s="23"/>
      <c r="I63" s="24"/>
      <c r="J63" s="25" t="n">
        <f aca="false">IF(I63="Не применимо","",IFERROR(VLOOKUP(I63,'Шкала оценки'!$A$2:$B$7,2,FALSE())*$C63,0))</f>
        <v>0</v>
      </c>
      <c r="K63" s="23"/>
      <c r="L63" s="24"/>
      <c r="M63" s="25" t="n">
        <f aca="false">IF(L63="Не применимо","",IFERROR(VLOOKUP(L63,'Шкала оценки'!$A$2:$B$7,2,FALSE())*$C63,0))</f>
        <v>0</v>
      </c>
      <c r="N63" s="23"/>
      <c r="O63" s="24"/>
      <c r="P63" s="25" t="n">
        <f aca="false">IF(O63="Не применимо","",IFERROR(VLOOKUP(O63,'Шкала оценки'!$A$2:$B$7,2,FALSE())*$C63,0))</f>
        <v>0</v>
      </c>
      <c r="Q63" s="22"/>
      <c r="R63" s="22"/>
    </row>
    <row r="64" customFormat="false" ht="48" hidden="false" customHeight="true" outlineLevel="0" collapsed="false">
      <c r="A64" s="22" t="s">
        <v>99</v>
      </c>
      <c r="B64" s="22" t="s">
        <v>104</v>
      </c>
      <c r="C64" s="22" t="n">
        <v>4</v>
      </c>
      <c r="D64" s="22" t="s">
        <v>44</v>
      </c>
      <c r="E64" s="23"/>
      <c r="F64" s="24"/>
      <c r="G64" s="25" t="n">
        <f aca="false">IF(F64="Не применимо","",IFERROR(VLOOKUP(F64,'Шкала оценки'!$A$2:$B$7,2,FALSE())*$C64,0))</f>
        <v>0</v>
      </c>
      <c r="H64" s="23"/>
      <c r="I64" s="24"/>
      <c r="J64" s="25" t="n">
        <f aca="false">IF(I64="Не применимо","",IFERROR(VLOOKUP(I64,'Шкала оценки'!$A$2:$B$7,2,FALSE())*$C64,0))</f>
        <v>0</v>
      </c>
      <c r="K64" s="23"/>
      <c r="L64" s="24"/>
      <c r="M64" s="25" t="n">
        <f aca="false">IF(L64="Не применимо","",IFERROR(VLOOKUP(L64,'Шкала оценки'!$A$2:$B$7,2,FALSE())*$C64,0))</f>
        <v>0</v>
      </c>
      <c r="N64" s="23"/>
      <c r="O64" s="24"/>
      <c r="P64" s="25" t="n">
        <f aca="false">IF(O64="Не применимо","",IFERROR(VLOOKUP(O64,'Шкала оценки'!$A$2:$B$7,2,FALSE())*$C64,0))</f>
        <v>0</v>
      </c>
      <c r="Q64" s="22"/>
      <c r="R64" s="22"/>
    </row>
    <row r="65" customFormat="false" ht="48" hidden="false" customHeight="true" outlineLevel="0" collapsed="false">
      <c r="A65" s="22" t="s">
        <v>99</v>
      </c>
      <c r="B65" s="22" t="s">
        <v>105</v>
      </c>
      <c r="C65" s="22" t="n">
        <v>4</v>
      </c>
      <c r="D65" s="22" t="s">
        <v>44</v>
      </c>
      <c r="E65" s="23"/>
      <c r="F65" s="24"/>
      <c r="G65" s="25" t="n">
        <f aca="false">IF(F65="Не применимо","",IFERROR(VLOOKUP(F65,'Шкала оценки'!$A$2:$B$7,2,FALSE())*$C65,0))</f>
        <v>0</v>
      </c>
      <c r="H65" s="23"/>
      <c r="I65" s="24"/>
      <c r="J65" s="25" t="n">
        <f aca="false">IF(I65="Не применимо","",IFERROR(VLOOKUP(I65,'Шкала оценки'!$A$2:$B$7,2,FALSE())*$C65,0))</f>
        <v>0</v>
      </c>
      <c r="K65" s="23"/>
      <c r="L65" s="24"/>
      <c r="M65" s="25" t="n">
        <f aca="false">IF(L65="Не применимо","",IFERROR(VLOOKUP(L65,'Шкала оценки'!$A$2:$B$7,2,FALSE())*$C65,0))</f>
        <v>0</v>
      </c>
      <c r="N65" s="23"/>
      <c r="O65" s="24"/>
      <c r="P65" s="25" t="n">
        <f aca="false">IF(O65="Не применимо","",IFERROR(VLOOKUP(O65,'Шкала оценки'!$A$2:$B$7,2,FALSE())*$C65,0))</f>
        <v>0</v>
      </c>
      <c r="Q65" s="22"/>
      <c r="R65" s="22"/>
    </row>
    <row r="66" customFormat="false" ht="48" hidden="false" customHeight="true" outlineLevel="0" collapsed="false">
      <c r="A66" s="22" t="s">
        <v>99</v>
      </c>
      <c r="B66" s="22" t="s">
        <v>106</v>
      </c>
      <c r="C66" s="22" t="n">
        <v>4</v>
      </c>
      <c r="D66" s="22" t="s">
        <v>44</v>
      </c>
      <c r="E66" s="23"/>
      <c r="F66" s="24"/>
      <c r="G66" s="25" t="n">
        <f aca="false">IF(F66="Не применимо","",IFERROR(VLOOKUP(F66,'Шкала оценки'!$A$2:$B$7,2,FALSE())*$C66,0))</f>
        <v>0</v>
      </c>
      <c r="H66" s="23"/>
      <c r="I66" s="24"/>
      <c r="J66" s="25" t="n">
        <f aca="false">IF(I66="Не применимо","",IFERROR(VLOOKUP(I66,'Шкала оценки'!$A$2:$B$7,2,FALSE())*$C66,0))</f>
        <v>0</v>
      </c>
      <c r="K66" s="23"/>
      <c r="L66" s="24"/>
      <c r="M66" s="25" t="n">
        <f aca="false">IF(L66="Не применимо","",IFERROR(VLOOKUP(L66,'Шкала оценки'!$A$2:$B$7,2,FALSE())*$C66,0))</f>
        <v>0</v>
      </c>
      <c r="N66" s="23"/>
      <c r="O66" s="24"/>
      <c r="P66" s="25" t="n">
        <f aca="false">IF(O66="Не применимо","",IFERROR(VLOOKUP(O66,'Шкала оценки'!$A$2:$B$7,2,FALSE())*$C66,0))</f>
        <v>0</v>
      </c>
      <c r="Q66" s="22"/>
      <c r="R66" s="22"/>
    </row>
    <row r="67" customFormat="false" ht="48" hidden="false" customHeight="true" outlineLevel="0" collapsed="false">
      <c r="A67" s="22" t="s">
        <v>99</v>
      </c>
      <c r="B67" s="22" t="s">
        <v>107</v>
      </c>
      <c r="C67" s="22" t="n">
        <v>4</v>
      </c>
      <c r="D67" s="22" t="s">
        <v>44</v>
      </c>
      <c r="E67" s="23"/>
      <c r="F67" s="24"/>
      <c r="G67" s="25" t="n">
        <f aca="false">IF(F67="Не применимо","",IFERROR(VLOOKUP(F67,'Шкала оценки'!$A$2:$B$7,2,FALSE())*$C67,0))</f>
        <v>0</v>
      </c>
      <c r="H67" s="23"/>
      <c r="I67" s="24"/>
      <c r="J67" s="25" t="n">
        <f aca="false">IF(I67="Не применимо","",IFERROR(VLOOKUP(I67,'Шкала оценки'!$A$2:$B$7,2,FALSE())*$C67,0))</f>
        <v>0</v>
      </c>
      <c r="K67" s="23"/>
      <c r="L67" s="24"/>
      <c r="M67" s="25" t="n">
        <f aca="false">IF(L67="Не применимо","",IFERROR(VLOOKUP(L67,'Шкала оценки'!$A$2:$B$7,2,FALSE())*$C67,0))</f>
        <v>0</v>
      </c>
      <c r="N67" s="23"/>
      <c r="O67" s="24"/>
      <c r="P67" s="25" t="n">
        <f aca="false">IF(O67="Не применимо","",IFERROR(VLOOKUP(O67,'Шкала оценки'!$A$2:$B$7,2,FALSE())*$C67,0))</f>
        <v>0</v>
      </c>
      <c r="Q67" s="22"/>
      <c r="R67" s="22"/>
    </row>
    <row r="68" customFormat="false" ht="48" hidden="false" customHeight="true" outlineLevel="0" collapsed="false">
      <c r="A68" s="22" t="s">
        <v>99</v>
      </c>
      <c r="B68" s="22" t="s">
        <v>108</v>
      </c>
      <c r="C68" s="22" t="n">
        <v>4</v>
      </c>
      <c r="D68" s="22" t="s">
        <v>44</v>
      </c>
      <c r="E68" s="23"/>
      <c r="F68" s="24"/>
      <c r="G68" s="25" t="n">
        <f aca="false">IF(F68="Не применимо","",IFERROR(VLOOKUP(F68,'Шкала оценки'!$A$2:$B$7,2,FALSE())*$C68,0))</f>
        <v>0</v>
      </c>
      <c r="H68" s="23"/>
      <c r="I68" s="24"/>
      <c r="J68" s="25" t="n">
        <f aca="false">IF(I68="Не применимо","",IFERROR(VLOOKUP(I68,'Шкала оценки'!$A$2:$B$7,2,FALSE())*$C68,0))</f>
        <v>0</v>
      </c>
      <c r="K68" s="23"/>
      <c r="L68" s="24"/>
      <c r="M68" s="25" t="n">
        <f aca="false">IF(L68="Не применимо","",IFERROR(VLOOKUP(L68,'Шкала оценки'!$A$2:$B$7,2,FALSE())*$C68,0))</f>
        <v>0</v>
      </c>
      <c r="N68" s="23"/>
      <c r="O68" s="24"/>
      <c r="P68" s="25" t="n">
        <f aca="false">IF(O68="Не применимо","",IFERROR(VLOOKUP(O68,'Шкала оценки'!$A$2:$B$7,2,FALSE())*$C68,0))</f>
        <v>0</v>
      </c>
      <c r="Q68" s="22"/>
      <c r="R68" s="22"/>
    </row>
    <row r="69" customFormat="false" ht="48" hidden="false" customHeight="true" outlineLevel="0" collapsed="false">
      <c r="A69" s="22" t="s">
        <v>99</v>
      </c>
      <c r="B69" s="22" t="s">
        <v>109</v>
      </c>
      <c r="C69" s="22" t="n">
        <v>4</v>
      </c>
      <c r="D69" s="22" t="s">
        <v>44</v>
      </c>
      <c r="E69" s="23"/>
      <c r="F69" s="24"/>
      <c r="G69" s="25" t="n">
        <f aca="false">IF(F69="Не применимо","",IFERROR(VLOOKUP(F69,'Шкала оценки'!$A$2:$B$7,2,FALSE())*$C69,0))</f>
        <v>0</v>
      </c>
      <c r="H69" s="23"/>
      <c r="I69" s="24"/>
      <c r="J69" s="25" t="n">
        <f aca="false">IF(I69="Не применимо","",IFERROR(VLOOKUP(I69,'Шкала оценки'!$A$2:$B$7,2,FALSE())*$C69,0))</f>
        <v>0</v>
      </c>
      <c r="K69" s="23"/>
      <c r="L69" s="24"/>
      <c r="M69" s="25" t="n">
        <f aca="false">IF(L69="Не применимо","",IFERROR(VLOOKUP(L69,'Шкала оценки'!$A$2:$B$7,2,FALSE())*$C69,0))</f>
        <v>0</v>
      </c>
      <c r="N69" s="23"/>
      <c r="O69" s="24"/>
      <c r="P69" s="25" t="n">
        <f aca="false">IF(O69="Не применимо","",IFERROR(VLOOKUP(O69,'Шкала оценки'!$A$2:$B$7,2,FALSE())*$C69,0))</f>
        <v>0</v>
      </c>
      <c r="Q69" s="22"/>
      <c r="R69" s="22"/>
    </row>
    <row r="70" customFormat="false" ht="48" hidden="false" customHeight="true" outlineLevel="0" collapsed="false">
      <c r="A70" s="22" t="s">
        <v>99</v>
      </c>
      <c r="B70" s="22" t="s">
        <v>110</v>
      </c>
      <c r="C70" s="22" t="n">
        <v>4</v>
      </c>
      <c r="D70" s="22" t="s">
        <v>44</v>
      </c>
      <c r="E70" s="23"/>
      <c r="F70" s="24"/>
      <c r="G70" s="25" t="n">
        <f aca="false">IF(F70="Не применимо","",IFERROR(VLOOKUP(F70,'Шкала оценки'!$A$2:$B$7,2,FALSE())*$C70,0))</f>
        <v>0</v>
      </c>
      <c r="H70" s="23"/>
      <c r="I70" s="24"/>
      <c r="J70" s="25" t="n">
        <f aca="false">IF(I70="Не применимо","",IFERROR(VLOOKUP(I70,'Шкала оценки'!$A$2:$B$7,2,FALSE())*$C70,0))</f>
        <v>0</v>
      </c>
      <c r="K70" s="23"/>
      <c r="L70" s="24"/>
      <c r="M70" s="25" t="n">
        <f aca="false">IF(L70="Не применимо","",IFERROR(VLOOKUP(L70,'Шкала оценки'!$A$2:$B$7,2,FALSE())*$C70,0))</f>
        <v>0</v>
      </c>
      <c r="N70" s="23"/>
      <c r="O70" s="24"/>
      <c r="P70" s="25" t="n">
        <f aca="false">IF(O70="Не применимо","",IFERROR(VLOOKUP(O70,'Шкала оценки'!$A$2:$B$7,2,FALSE())*$C70,0))</f>
        <v>0</v>
      </c>
      <c r="Q70" s="22"/>
      <c r="R70" s="22"/>
    </row>
    <row r="71" customFormat="false" ht="48" hidden="false" customHeight="true" outlineLevel="0" collapsed="false">
      <c r="A71" s="17" t="s">
        <v>111</v>
      </c>
      <c r="B71" s="18" t="s">
        <v>112</v>
      </c>
      <c r="C71" s="18" t="n">
        <v>4</v>
      </c>
      <c r="D71" s="18" t="s">
        <v>44</v>
      </c>
      <c r="E71" s="19"/>
      <c r="F71" s="20"/>
      <c r="G71" s="21" t="n">
        <f aca="false">IF(F71="Не применимо","",IFERROR(VLOOKUP(F71,'Шкала оценки'!$A$2:$B$7,2,FALSE())*$C71,0))</f>
        <v>0</v>
      </c>
      <c r="H71" s="19"/>
      <c r="I71" s="20"/>
      <c r="J71" s="21" t="n">
        <f aca="false">IF(I71="Не применимо","",IFERROR(VLOOKUP(I71,'Шкала оценки'!$A$2:$B$7,2,FALSE())*$C71,0))</f>
        <v>0</v>
      </c>
      <c r="K71" s="19"/>
      <c r="L71" s="20"/>
      <c r="M71" s="21" t="n">
        <f aca="false">IF(L71="Не применимо","",IFERROR(VLOOKUP(L71,'Шкала оценки'!$A$2:$B$7,2,FALSE())*$C71,0))</f>
        <v>0</v>
      </c>
      <c r="N71" s="19"/>
      <c r="O71" s="20"/>
      <c r="P71" s="21" t="n">
        <f aca="false">IF(O71="Не применимо","",IFERROR(VLOOKUP(O71,'Шкала оценки'!$A$2:$B$7,2,FALSE())*$C71,0))</f>
        <v>0</v>
      </c>
      <c r="Q71" s="18"/>
      <c r="R71" s="18"/>
    </row>
    <row r="72" customFormat="false" ht="48" hidden="false" customHeight="true" outlineLevel="0" collapsed="false">
      <c r="A72" s="22" t="s">
        <v>111</v>
      </c>
      <c r="B72" s="22" t="s">
        <v>113</v>
      </c>
      <c r="C72" s="22" t="n">
        <v>3</v>
      </c>
      <c r="D72" s="22" t="s">
        <v>40</v>
      </c>
      <c r="E72" s="23"/>
      <c r="F72" s="24"/>
      <c r="G72" s="25" t="n">
        <f aca="false">IF(F72="Не применимо","",IFERROR(VLOOKUP(F72,'Шкала оценки'!$A$2:$B$7,2,FALSE())*$C72,0))</f>
        <v>0</v>
      </c>
      <c r="H72" s="23"/>
      <c r="I72" s="24"/>
      <c r="J72" s="25" t="n">
        <f aca="false">IF(I72="Не применимо","",IFERROR(VLOOKUP(I72,'Шкала оценки'!$A$2:$B$7,2,FALSE())*$C72,0))</f>
        <v>0</v>
      </c>
      <c r="K72" s="23"/>
      <c r="L72" s="24"/>
      <c r="M72" s="25" t="n">
        <f aca="false">IF(L72="Не применимо","",IFERROR(VLOOKUP(L72,'Шкала оценки'!$A$2:$B$7,2,FALSE())*$C72,0))</f>
        <v>0</v>
      </c>
      <c r="N72" s="23"/>
      <c r="O72" s="24"/>
      <c r="P72" s="25" t="n">
        <f aca="false">IF(O72="Не применимо","",IFERROR(VLOOKUP(O72,'Шкала оценки'!$A$2:$B$7,2,FALSE())*$C72,0))</f>
        <v>0</v>
      </c>
      <c r="Q72" s="22"/>
      <c r="R72" s="22"/>
    </row>
    <row r="73" customFormat="false" ht="48" hidden="false" customHeight="true" outlineLevel="0" collapsed="false">
      <c r="A73" s="22" t="s">
        <v>111</v>
      </c>
      <c r="B73" s="22" t="s">
        <v>114</v>
      </c>
      <c r="C73" s="22" t="n">
        <v>3</v>
      </c>
      <c r="D73" s="22" t="s">
        <v>40</v>
      </c>
      <c r="E73" s="23"/>
      <c r="F73" s="24"/>
      <c r="G73" s="25" t="n">
        <f aca="false">IF(F73="Не применимо","",IFERROR(VLOOKUP(F73,'Шкала оценки'!$A$2:$B$7,2,FALSE())*$C73,0))</f>
        <v>0</v>
      </c>
      <c r="H73" s="23"/>
      <c r="I73" s="24"/>
      <c r="J73" s="25" t="n">
        <f aca="false">IF(I73="Не применимо","",IFERROR(VLOOKUP(I73,'Шкала оценки'!$A$2:$B$7,2,FALSE())*$C73,0))</f>
        <v>0</v>
      </c>
      <c r="K73" s="23"/>
      <c r="L73" s="24"/>
      <c r="M73" s="25" t="n">
        <f aca="false">IF(L73="Не применимо","",IFERROR(VLOOKUP(L73,'Шкала оценки'!$A$2:$B$7,2,FALSE())*$C73,0))</f>
        <v>0</v>
      </c>
      <c r="N73" s="23"/>
      <c r="O73" s="24"/>
      <c r="P73" s="25" t="n">
        <f aca="false">IF(O73="Не применимо","",IFERROR(VLOOKUP(O73,'Шкала оценки'!$A$2:$B$7,2,FALSE())*$C73,0))</f>
        <v>0</v>
      </c>
      <c r="Q73" s="22"/>
      <c r="R73" s="22"/>
    </row>
    <row r="74" customFormat="false" ht="48" hidden="false" customHeight="true" outlineLevel="0" collapsed="false">
      <c r="A74" s="22" t="s">
        <v>111</v>
      </c>
      <c r="B74" s="22" t="s">
        <v>115</v>
      </c>
      <c r="C74" s="22" t="n">
        <v>3</v>
      </c>
      <c r="D74" s="22" t="s">
        <v>40</v>
      </c>
      <c r="E74" s="23"/>
      <c r="F74" s="24"/>
      <c r="G74" s="25" t="n">
        <f aca="false">IF(F74="Не применимо","",IFERROR(VLOOKUP(F74,'Шкала оценки'!$A$2:$B$7,2,FALSE())*$C74,0))</f>
        <v>0</v>
      </c>
      <c r="H74" s="23"/>
      <c r="I74" s="24"/>
      <c r="J74" s="25" t="n">
        <f aca="false">IF(I74="Не применимо","",IFERROR(VLOOKUP(I74,'Шкала оценки'!$A$2:$B$7,2,FALSE())*$C74,0))</f>
        <v>0</v>
      </c>
      <c r="K74" s="23"/>
      <c r="L74" s="24"/>
      <c r="M74" s="25" t="n">
        <f aca="false">IF(L74="Не применимо","",IFERROR(VLOOKUP(L74,'Шкала оценки'!$A$2:$B$7,2,FALSE())*$C74,0))</f>
        <v>0</v>
      </c>
      <c r="N74" s="23"/>
      <c r="O74" s="24"/>
      <c r="P74" s="25" t="n">
        <f aca="false">IF(O74="Не применимо","",IFERROR(VLOOKUP(O74,'Шкала оценки'!$A$2:$B$7,2,FALSE())*$C74,0))</f>
        <v>0</v>
      </c>
      <c r="Q74" s="22"/>
      <c r="R74" s="22"/>
    </row>
    <row r="75" customFormat="false" ht="48" hidden="false" customHeight="true" outlineLevel="0" collapsed="false">
      <c r="A75" s="22" t="s">
        <v>111</v>
      </c>
      <c r="B75" s="22" t="s">
        <v>116</v>
      </c>
      <c r="C75" s="22" t="n">
        <v>3</v>
      </c>
      <c r="D75" s="22" t="s">
        <v>40</v>
      </c>
      <c r="E75" s="23"/>
      <c r="F75" s="24"/>
      <c r="G75" s="25" t="n">
        <f aca="false">IF(F75="Не применимо","",IFERROR(VLOOKUP(F75,'Шкала оценки'!$A$2:$B$7,2,FALSE())*$C75,0))</f>
        <v>0</v>
      </c>
      <c r="H75" s="23"/>
      <c r="I75" s="24"/>
      <c r="J75" s="25" t="n">
        <f aca="false">IF(I75="Не применимо","",IFERROR(VLOOKUP(I75,'Шкала оценки'!$A$2:$B$7,2,FALSE())*$C75,0))</f>
        <v>0</v>
      </c>
      <c r="K75" s="23"/>
      <c r="L75" s="24"/>
      <c r="M75" s="25" t="n">
        <f aca="false">IF(L75="Не применимо","",IFERROR(VLOOKUP(L75,'Шкала оценки'!$A$2:$B$7,2,FALSE())*$C75,0))</f>
        <v>0</v>
      </c>
      <c r="N75" s="23"/>
      <c r="O75" s="24"/>
      <c r="P75" s="25" t="n">
        <f aca="false">IF(O75="Не применимо","",IFERROR(VLOOKUP(O75,'Шкала оценки'!$A$2:$B$7,2,FALSE())*$C75,0))</f>
        <v>0</v>
      </c>
      <c r="Q75" s="22"/>
      <c r="R75" s="22"/>
    </row>
    <row r="76" customFormat="false" ht="48" hidden="false" customHeight="true" outlineLevel="0" collapsed="false">
      <c r="A76" s="22" t="s">
        <v>111</v>
      </c>
      <c r="B76" s="22" t="s">
        <v>117</v>
      </c>
      <c r="C76" s="22" t="n">
        <v>3</v>
      </c>
      <c r="D76" s="22" t="s">
        <v>40</v>
      </c>
      <c r="E76" s="23"/>
      <c r="F76" s="24"/>
      <c r="G76" s="25" t="n">
        <f aca="false">IF(F76="Не применимо","",IFERROR(VLOOKUP(F76,'Шкала оценки'!$A$2:$B$7,2,FALSE())*$C76,0))</f>
        <v>0</v>
      </c>
      <c r="H76" s="23"/>
      <c r="I76" s="24"/>
      <c r="J76" s="25" t="n">
        <f aca="false">IF(I76="Не применимо","",IFERROR(VLOOKUP(I76,'Шкала оценки'!$A$2:$B$7,2,FALSE())*$C76,0))</f>
        <v>0</v>
      </c>
      <c r="K76" s="23"/>
      <c r="L76" s="24"/>
      <c r="M76" s="25" t="n">
        <f aca="false">IF(L76="Не применимо","",IFERROR(VLOOKUP(L76,'Шкала оценки'!$A$2:$B$7,2,FALSE())*$C76,0))</f>
        <v>0</v>
      </c>
      <c r="N76" s="23"/>
      <c r="O76" s="24"/>
      <c r="P76" s="25" t="n">
        <f aca="false">IF(O76="Не применимо","",IFERROR(VLOOKUP(O76,'Шкала оценки'!$A$2:$B$7,2,FALSE())*$C76,0))</f>
        <v>0</v>
      </c>
      <c r="Q76" s="22"/>
      <c r="R76" s="22"/>
    </row>
    <row r="77" customFormat="false" ht="48" hidden="false" customHeight="true" outlineLevel="0" collapsed="false">
      <c r="A77" s="22" t="s">
        <v>111</v>
      </c>
      <c r="B77" s="22" t="s">
        <v>118</v>
      </c>
      <c r="C77" s="22" t="n">
        <v>3</v>
      </c>
      <c r="D77" s="22" t="s">
        <v>40</v>
      </c>
      <c r="E77" s="23"/>
      <c r="F77" s="24"/>
      <c r="G77" s="25" t="n">
        <f aca="false">IF(F77="Не применимо","",IFERROR(VLOOKUP(F77,'Шкала оценки'!$A$2:$B$7,2,FALSE())*$C77,0))</f>
        <v>0</v>
      </c>
      <c r="H77" s="23"/>
      <c r="I77" s="24"/>
      <c r="J77" s="25" t="n">
        <f aca="false">IF(I77="Не применимо","",IFERROR(VLOOKUP(I77,'Шкала оценки'!$A$2:$B$7,2,FALSE())*$C77,0))</f>
        <v>0</v>
      </c>
      <c r="K77" s="23"/>
      <c r="L77" s="24"/>
      <c r="M77" s="25" t="n">
        <f aca="false">IF(L77="Не применимо","",IFERROR(VLOOKUP(L77,'Шкала оценки'!$A$2:$B$7,2,FALSE())*$C77,0))</f>
        <v>0</v>
      </c>
      <c r="N77" s="23"/>
      <c r="O77" s="24"/>
      <c r="P77" s="25" t="n">
        <f aca="false">IF(O77="Не применимо","",IFERROR(VLOOKUP(O77,'Шкала оценки'!$A$2:$B$7,2,FALSE())*$C77,0))</f>
        <v>0</v>
      </c>
      <c r="Q77" s="22"/>
      <c r="R77" s="22"/>
    </row>
    <row r="78" customFormat="false" ht="48" hidden="false" customHeight="true" outlineLevel="0" collapsed="false">
      <c r="A78" s="22" t="s">
        <v>111</v>
      </c>
      <c r="B78" s="22" t="s">
        <v>119</v>
      </c>
      <c r="C78" s="22" t="n">
        <v>3</v>
      </c>
      <c r="D78" s="22" t="s">
        <v>40</v>
      </c>
      <c r="E78" s="23"/>
      <c r="F78" s="24"/>
      <c r="G78" s="25" t="n">
        <f aca="false">IF(F78="Не применимо","",IFERROR(VLOOKUP(F78,'Шкала оценки'!$A$2:$B$7,2,FALSE())*$C78,0))</f>
        <v>0</v>
      </c>
      <c r="H78" s="23"/>
      <c r="I78" s="24"/>
      <c r="J78" s="25" t="n">
        <f aca="false">IF(I78="Не применимо","",IFERROR(VLOOKUP(I78,'Шкала оценки'!$A$2:$B$7,2,FALSE())*$C78,0))</f>
        <v>0</v>
      </c>
      <c r="K78" s="23"/>
      <c r="L78" s="24"/>
      <c r="M78" s="25" t="n">
        <f aca="false">IF(L78="Не применимо","",IFERROR(VLOOKUP(L78,'Шкала оценки'!$A$2:$B$7,2,FALSE())*$C78,0))</f>
        <v>0</v>
      </c>
      <c r="N78" s="23"/>
      <c r="O78" s="24"/>
      <c r="P78" s="25" t="n">
        <f aca="false">IF(O78="Не применимо","",IFERROR(VLOOKUP(O78,'Шкала оценки'!$A$2:$B$7,2,FALSE())*$C78,0))</f>
        <v>0</v>
      </c>
      <c r="Q78" s="22"/>
      <c r="R78" s="22"/>
    </row>
    <row r="79" customFormat="false" ht="48" hidden="false" customHeight="true" outlineLevel="0" collapsed="false">
      <c r="A79" s="17" t="s">
        <v>120</v>
      </c>
      <c r="B79" s="18" t="s">
        <v>121</v>
      </c>
      <c r="C79" s="18" t="n">
        <v>3</v>
      </c>
      <c r="D79" s="18" t="s">
        <v>122</v>
      </c>
      <c r="E79" s="19"/>
      <c r="F79" s="20"/>
      <c r="G79" s="21" t="n">
        <f aca="false">IF(F79="Не применимо","",IFERROR(VLOOKUP(F79,'Шкала оценки'!$A$2:$B$7,2,FALSE())*$C79,0))</f>
        <v>0</v>
      </c>
      <c r="H79" s="19"/>
      <c r="I79" s="20"/>
      <c r="J79" s="21" t="n">
        <f aca="false">IF(I79="Не применимо","",IFERROR(VLOOKUP(I79,'Шкала оценки'!$A$2:$B$7,2,FALSE())*$C79,0))</f>
        <v>0</v>
      </c>
      <c r="K79" s="19"/>
      <c r="L79" s="20"/>
      <c r="M79" s="21" t="n">
        <f aca="false">IF(L79="Не применимо","",IFERROR(VLOOKUP(L79,'Шкала оценки'!$A$2:$B$7,2,FALSE())*$C79,0))</f>
        <v>0</v>
      </c>
      <c r="N79" s="19"/>
      <c r="O79" s="20"/>
      <c r="P79" s="21" t="n">
        <f aca="false">IF(O79="Не применимо","",IFERROR(VLOOKUP(O79,'Шкала оценки'!$A$2:$B$7,2,FALSE())*$C79,0))</f>
        <v>0</v>
      </c>
      <c r="Q79" s="18"/>
      <c r="R79" s="18"/>
    </row>
    <row r="80" customFormat="false" ht="48" hidden="false" customHeight="true" outlineLevel="0" collapsed="false">
      <c r="A80" s="22" t="s">
        <v>120</v>
      </c>
      <c r="B80" s="22" t="s">
        <v>123</v>
      </c>
      <c r="C80" s="22" t="n">
        <v>5</v>
      </c>
      <c r="D80" s="22" t="s">
        <v>122</v>
      </c>
      <c r="E80" s="23"/>
      <c r="F80" s="24"/>
      <c r="G80" s="25" t="n">
        <f aca="false">IF(F80="Не применимо","",IFERROR(VLOOKUP(F80,'Шкала оценки'!$A$2:$B$7,2,FALSE())*$C80,0))</f>
        <v>0</v>
      </c>
      <c r="H80" s="23"/>
      <c r="I80" s="24"/>
      <c r="J80" s="25" t="n">
        <f aca="false">IF(I80="Не применимо","",IFERROR(VLOOKUP(I80,'Шкала оценки'!$A$2:$B$7,2,FALSE())*$C80,0))</f>
        <v>0</v>
      </c>
      <c r="K80" s="23"/>
      <c r="L80" s="24"/>
      <c r="M80" s="25" t="n">
        <f aca="false">IF(L80="Не применимо","",IFERROR(VLOOKUP(L80,'Шкала оценки'!$A$2:$B$7,2,FALSE())*$C80,0))</f>
        <v>0</v>
      </c>
      <c r="N80" s="23"/>
      <c r="O80" s="24"/>
      <c r="P80" s="25" t="n">
        <f aca="false">IF(O80="Не применимо","",IFERROR(VLOOKUP(O80,'Шкала оценки'!$A$2:$B$7,2,FALSE())*$C80,0))</f>
        <v>0</v>
      </c>
      <c r="Q80" s="22"/>
      <c r="R80" s="22"/>
    </row>
    <row r="81" customFormat="false" ht="48" hidden="false" customHeight="true" outlineLevel="0" collapsed="false">
      <c r="A81" s="22" t="s">
        <v>120</v>
      </c>
      <c r="B81" s="22" t="s">
        <v>124</v>
      </c>
      <c r="C81" s="22" t="n">
        <v>3</v>
      </c>
      <c r="D81" s="22" t="s">
        <v>122</v>
      </c>
      <c r="E81" s="23"/>
      <c r="F81" s="24"/>
      <c r="G81" s="25" t="n">
        <f aca="false">IF(F81="Не применимо","",IFERROR(VLOOKUP(F81,'Шкала оценки'!$A$2:$B$7,2,FALSE())*$C81,0))</f>
        <v>0</v>
      </c>
      <c r="H81" s="23"/>
      <c r="I81" s="24"/>
      <c r="J81" s="25" t="n">
        <f aca="false">IF(I81="Не применимо","",IFERROR(VLOOKUP(I81,'Шкала оценки'!$A$2:$B$7,2,FALSE())*$C81,0))</f>
        <v>0</v>
      </c>
      <c r="K81" s="23"/>
      <c r="L81" s="24"/>
      <c r="M81" s="25" t="n">
        <f aca="false">IF(L81="Не применимо","",IFERROR(VLOOKUP(L81,'Шкала оценки'!$A$2:$B$7,2,FALSE())*$C81,0))</f>
        <v>0</v>
      </c>
      <c r="N81" s="23"/>
      <c r="O81" s="24"/>
      <c r="P81" s="25" t="n">
        <f aca="false">IF(O81="Не применимо","",IFERROR(VLOOKUP(O81,'Шкала оценки'!$A$2:$B$7,2,FALSE())*$C81,0))</f>
        <v>0</v>
      </c>
      <c r="Q81" s="22"/>
      <c r="R81" s="22"/>
    </row>
    <row r="82" customFormat="false" ht="48" hidden="false" customHeight="true" outlineLevel="0" collapsed="false">
      <c r="A82" s="22" t="s">
        <v>120</v>
      </c>
      <c r="B82" s="22" t="s">
        <v>125</v>
      </c>
      <c r="C82" s="22" t="n">
        <v>3</v>
      </c>
      <c r="D82" s="22" t="s">
        <v>122</v>
      </c>
      <c r="E82" s="23"/>
      <c r="F82" s="24"/>
      <c r="G82" s="25" t="n">
        <f aca="false">IF(F82="Не применимо","",IFERROR(VLOOKUP(F82,'Шкала оценки'!$A$2:$B$7,2,FALSE())*$C82,0))</f>
        <v>0</v>
      </c>
      <c r="H82" s="23"/>
      <c r="I82" s="24"/>
      <c r="J82" s="25" t="n">
        <f aca="false">IF(I82="Не применимо","",IFERROR(VLOOKUP(I82,'Шкала оценки'!$A$2:$B$7,2,FALSE())*$C82,0))</f>
        <v>0</v>
      </c>
      <c r="K82" s="23"/>
      <c r="L82" s="24"/>
      <c r="M82" s="25" t="n">
        <f aca="false">IF(L82="Не применимо","",IFERROR(VLOOKUP(L82,'Шкала оценки'!$A$2:$B$7,2,FALSE())*$C82,0))</f>
        <v>0</v>
      </c>
      <c r="N82" s="23"/>
      <c r="O82" s="24"/>
      <c r="P82" s="25" t="n">
        <f aca="false">IF(O82="Не применимо","",IFERROR(VLOOKUP(O82,'Шкала оценки'!$A$2:$B$7,2,FALSE())*$C82,0))</f>
        <v>0</v>
      </c>
      <c r="Q82" s="22"/>
      <c r="R82" s="22"/>
    </row>
    <row r="83" customFormat="false" ht="48" hidden="false" customHeight="true" outlineLevel="0" collapsed="false">
      <c r="A83" s="22" t="s">
        <v>120</v>
      </c>
      <c r="B83" s="22" t="s">
        <v>126</v>
      </c>
      <c r="C83" s="22" t="n">
        <v>3</v>
      </c>
      <c r="D83" s="22" t="s">
        <v>122</v>
      </c>
      <c r="E83" s="23"/>
      <c r="F83" s="24"/>
      <c r="G83" s="25" t="n">
        <f aca="false">IF(F83="Не применимо","",IFERROR(VLOOKUP(F83,'Шкала оценки'!$A$2:$B$7,2,FALSE())*$C83,0))</f>
        <v>0</v>
      </c>
      <c r="H83" s="23"/>
      <c r="I83" s="24"/>
      <c r="J83" s="25" t="n">
        <f aca="false">IF(I83="Не применимо","",IFERROR(VLOOKUP(I83,'Шкала оценки'!$A$2:$B$7,2,FALSE())*$C83,0))</f>
        <v>0</v>
      </c>
      <c r="K83" s="23"/>
      <c r="L83" s="24"/>
      <c r="M83" s="25" t="n">
        <f aca="false">IF(L83="Не применимо","",IFERROR(VLOOKUP(L83,'Шкала оценки'!$A$2:$B$7,2,FALSE())*$C83,0))</f>
        <v>0</v>
      </c>
      <c r="N83" s="23"/>
      <c r="O83" s="24"/>
      <c r="P83" s="25" t="n">
        <f aca="false">IF(O83="Не применимо","",IFERROR(VLOOKUP(O83,'Шкала оценки'!$A$2:$B$7,2,FALSE())*$C83,0))</f>
        <v>0</v>
      </c>
      <c r="Q83" s="22"/>
      <c r="R83" s="22"/>
    </row>
    <row r="84" customFormat="false" ht="48" hidden="false" customHeight="true" outlineLevel="0" collapsed="false">
      <c r="A84" s="22" t="s">
        <v>120</v>
      </c>
      <c r="B84" s="22" t="s">
        <v>127</v>
      </c>
      <c r="C84" s="22" t="n">
        <v>3</v>
      </c>
      <c r="D84" s="22" t="s">
        <v>40</v>
      </c>
      <c r="E84" s="23"/>
      <c r="F84" s="24"/>
      <c r="G84" s="25" t="n">
        <f aca="false">IF(F84="Не применимо","",IFERROR(VLOOKUP(F84,'Шкала оценки'!$A$2:$B$7,2,FALSE())*$C84,0))</f>
        <v>0</v>
      </c>
      <c r="H84" s="23"/>
      <c r="I84" s="24"/>
      <c r="J84" s="25" t="n">
        <f aca="false">IF(I84="Не применимо","",IFERROR(VLOOKUP(I84,'Шкала оценки'!$A$2:$B$7,2,FALSE())*$C84,0))</f>
        <v>0</v>
      </c>
      <c r="K84" s="23"/>
      <c r="L84" s="24"/>
      <c r="M84" s="25" t="n">
        <f aca="false">IF(L84="Не применимо","",IFERROR(VLOOKUP(L84,'Шкала оценки'!$A$2:$B$7,2,FALSE())*$C84,0))</f>
        <v>0</v>
      </c>
      <c r="N84" s="23"/>
      <c r="O84" s="24"/>
      <c r="P84" s="25" t="n">
        <f aca="false">IF(O84="Не применимо","",IFERROR(VLOOKUP(O84,'Шкала оценки'!$A$2:$B$7,2,FALSE())*$C84,0))</f>
        <v>0</v>
      </c>
      <c r="Q84" s="22"/>
      <c r="R84" s="22"/>
    </row>
    <row r="85" customFormat="false" ht="48" hidden="false" customHeight="true" outlineLevel="0" collapsed="false">
      <c r="A85" s="17" t="s">
        <v>128</v>
      </c>
      <c r="B85" s="18" t="s">
        <v>129</v>
      </c>
      <c r="C85" s="18" t="n">
        <v>4</v>
      </c>
      <c r="D85" s="18" t="s">
        <v>61</v>
      </c>
      <c r="E85" s="19"/>
      <c r="F85" s="20"/>
      <c r="G85" s="21" t="n">
        <f aca="false">IF(F85="Не применимо","",IFERROR(VLOOKUP(F85,'Шкала оценки'!$A$2:$B$7,2,FALSE())*$C85,0))</f>
        <v>0</v>
      </c>
      <c r="H85" s="19"/>
      <c r="I85" s="20"/>
      <c r="J85" s="21" t="n">
        <f aca="false">IF(I85="Не применимо","",IFERROR(VLOOKUP(I85,'Шкала оценки'!$A$2:$B$7,2,FALSE())*$C85,0))</f>
        <v>0</v>
      </c>
      <c r="K85" s="19"/>
      <c r="L85" s="20"/>
      <c r="M85" s="21" t="n">
        <f aca="false">IF(L85="Не применимо","",IFERROR(VLOOKUP(L85,'Шкала оценки'!$A$2:$B$7,2,FALSE())*$C85,0))</f>
        <v>0</v>
      </c>
      <c r="N85" s="19"/>
      <c r="O85" s="20"/>
      <c r="P85" s="21" t="n">
        <f aca="false">IF(O85="Не применимо","",IFERROR(VLOOKUP(O85,'Шкала оценки'!$A$2:$B$7,2,FALSE())*$C85,0))</f>
        <v>0</v>
      </c>
      <c r="Q85" s="18"/>
      <c r="R85" s="18"/>
    </row>
    <row r="86" customFormat="false" ht="48" hidden="false" customHeight="true" outlineLevel="0" collapsed="false">
      <c r="A86" s="22" t="s">
        <v>128</v>
      </c>
      <c r="B86" s="22" t="s">
        <v>130</v>
      </c>
      <c r="C86" s="22" t="n">
        <v>4</v>
      </c>
      <c r="D86" s="22" t="s">
        <v>61</v>
      </c>
      <c r="E86" s="23"/>
      <c r="F86" s="24"/>
      <c r="G86" s="25" t="n">
        <f aca="false">IF(F86="Не применимо","",IFERROR(VLOOKUP(F86,'Шкала оценки'!$A$2:$B$7,2,FALSE())*$C86,0))</f>
        <v>0</v>
      </c>
      <c r="H86" s="23"/>
      <c r="I86" s="24"/>
      <c r="J86" s="25" t="n">
        <f aca="false">IF(I86="Не применимо","",IFERROR(VLOOKUP(I86,'Шкала оценки'!$A$2:$B$7,2,FALSE())*$C86,0))</f>
        <v>0</v>
      </c>
      <c r="K86" s="23"/>
      <c r="L86" s="24"/>
      <c r="M86" s="25" t="n">
        <f aca="false">IF(L86="Не применимо","",IFERROR(VLOOKUP(L86,'Шкала оценки'!$A$2:$B$7,2,FALSE())*$C86,0))</f>
        <v>0</v>
      </c>
      <c r="N86" s="23"/>
      <c r="O86" s="24"/>
      <c r="P86" s="25" t="n">
        <f aca="false">IF(O86="Не применимо","",IFERROR(VLOOKUP(O86,'Шкала оценки'!$A$2:$B$7,2,FALSE())*$C86,0))</f>
        <v>0</v>
      </c>
      <c r="Q86" s="22"/>
      <c r="R86" s="22"/>
    </row>
    <row r="87" customFormat="false" ht="48" hidden="false" customHeight="true" outlineLevel="0" collapsed="false">
      <c r="A87" s="17" t="s">
        <v>131</v>
      </c>
      <c r="B87" s="18" t="s">
        <v>132</v>
      </c>
      <c r="C87" s="18" t="n">
        <v>4</v>
      </c>
      <c r="D87" s="18" t="s">
        <v>44</v>
      </c>
      <c r="E87" s="19"/>
      <c r="F87" s="20"/>
      <c r="G87" s="21" t="n">
        <f aca="false">IF(F87="Не применимо","",IFERROR(VLOOKUP(F87,'Шкала оценки'!$A$2:$B$7,2,FALSE())*$C87,0))</f>
        <v>0</v>
      </c>
      <c r="H87" s="19"/>
      <c r="I87" s="20"/>
      <c r="J87" s="21" t="n">
        <f aca="false">IF(I87="Не применимо","",IFERROR(VLOOKUP(I87,'Шкала оценки'!$A$2:$B$7,2,FALSE())*$C87,0))</f>
        <v>0</v>
      </c>
      <c r="K87" s="19"/>
      <c r="L87" s="20"/>
      <c r="M87" s="21" t="n">
        <f aca="false">IF(L87="Не применимо","",IFERROR(VLOOKUP(L87,'Шкала оценки'!$A$2:$B$7,2,FALSE())*$C87,0))</f>
        <v>0</v>
      </c>
      <c r="N87" s="19"/>
      <c r="O87" s="20"/>
      <c r="P87" s="21" t="n">
        <f aca="false">IF(O87="Не применимо","",IFERROR(VLOOKUP(O87,'Шкала оценки'!$A$2:$B$7,2,FALSE())*$C87,0))</f>
        <v>0</v>
      </c>
      <c r="Q87" s="18"/>
      <c r="R87" s="18"/>
    </row>
    <row r="88" customFormat="false" ht="48" hidden="false" customHeight="true" outlineLevel="0" collapsed="false">
      <c r="A88" s="17" t="s">
        <v>133</v>
      </c>
      <c r="B88" s="18" t="s">
        <v>123</v>
      </c>
      <c r="C88" s="18" t="n">
        <v>5</v>
      </c>
      <c r="D88" s="18" t="s">
        <v>122</v>
      </c>
      <c r="E88" s="19"/>
      <c r="F88" s="20"/>
      <c r="G88" s="21" t="n">
        <f aca="false">IF(F88="Не применимо","",IFERROR(VLOOKUP(F88,'Шкала оценки'!$A$2:$B$7,2,FALSE())*$C88,0))</f>
        <v>0</v>
      </c>
      <c r="H88" s="19"/>
      <c r="I88" s="20"/>
      <c r="J88" s="21" t="n">
        <f aca="false">IF(I88="Не применимо","",IFERROR(VLOOKUP(I88,'Шкала оценки'!$A$2:$B$7,2,FALSE())*$C88,0))</f>
        <v>0</v>
      </c>
      <c r="K88" s="19"/>
      <c r="L88" s="20"/>
      <c r="M88" s="21" t="n">
        <f aca="false">IF(L88="Не применимо","",IFERROR(VLOOKUP(L88,'Шкала оценки'!$A$2:$B$7,2,FALSE())*$C88,0))</f>
        <v>0</v>
      </c>
      <c r="N88" s="19"/>
      <c r="O88" s="20"/>
      <c r="P88" s="21" t="n">
        <f aca="false">IF(O88="Не применимо","",IFERROR(VLOOKUP(O88,'Шкала оценки'!$A$2:$B$7,2,FALSE())*$C88,0))</f>
        <v>0</v>
      </c>
      <c r="Q88" s="18"/>
      <c r="R88" s="18"/>
    </row>
    <row r="89" customFormat="false" ht="48" hidden="false" customHeight="true" outlineLevel="0" collapsed="false">
      <c r="A89" s="17" t="s">
        <v>134</v>
      </c>
      <c r="B89" s="18" t="s">
        <v>135</v>
      </c>
      <c r="C89" s="18" t="n">
        <v>5</v>
      </c>
      <c r="D89" s="18" t="s">
        <v>38</v>
      </c>
      <c r="E89" s="19"/>
      <c r="F89" s="20"/>
      <c r="G89" s="21" t="n">
        <f aca="false">IF(F89="Не применимо","",IFERROR(VLOOKUP(F89,'Шкала оценки'!$A$2:$B$7,2,FALSE())*$C89,0))</f>
        <v>0</v>
      </c>
      <c r="H89" s="19"/>
      <c r="I89" s="20"/>
      <c r="J89" s="21" t="n">
        <f aca="false">IF(I89="Не применимо","",IFERROR(VLOOKUP(I89,'Шкала оценки'!$A$2:$B$7,2,FALSE())*$C89,0))</f>
        <v>0</v>
      </c>
      <c r="K89" s="19"/>
      <c r="L89" s="20"/>
      <c r="M89" s="21" t="n">
        <f aca="false">IF(L89="Не применимо","",IFERROR(VLOOKUP(L89,'Шкала оценки'!$A$2:$B$7,2,FALSE())*$C89,0))</f>
        <v>0</v>
      </c>
      <c r="N89" s="19"/>
      <c r="O89" s="20"/>
      <c r="P89" s="21" t="n">
        <f aca="false">IF(O89="Не применимо","",IFERROR(VLOOKUP(O89,'Шкала оценки'!$A$2:$B$7,2,FALSE())*$C89,0))</f>
        <v>0</v>
      </c>
      <c r="Q89" s="18"/>
      <c r="R89" s="18"/>
    </row>
    <row r="90" customFormat="false" ht="48" hidden="false" customHeight="true" outlineLevel="0" collapsed="false">
      <c r="A90" s="22" t="s">
        <v>134</v>
      </c>
      <c r="B90" s="22" t="s">
        <v>136</v>
      </c>
      <c r="C90" s="22" t="n">
        <v>5</v>
      </c>
      <c r="D90" s="22" t="s">
        <v>38</v>
      </c>
      <c r="E90" s="23"/>
      <c r="F90" s="24"/>
      <c r="G90" s="25" t="n">
        <f aca="false">IF(F90="Не применимо","",IFERROR(VLOOKUP(F90,'Шкала оценки'!$A$2:$B$7,2,FALSE())*$C90,0))</f>
        <v>0</v>
      </c>
      <c r="H90" s="23"/>
      <c r="I90" s="24"/>
      <c r="J90" s="25" t="n">
        <f aca="false">IF(I90="Не применимо","",IFERROR(VLOOKUP(I90,'Шкала оценки'!$A$2:$B$7,2,FALSE())*$C90,0))</f>
        <v>0</v>
      </c>
      <c r="K90" s="23"/>
      <c r="L90" s="24"/>
      <c r="M90" s="25" t="n">
        <f aca="false">IF(L90="Не применимо","",IFERROR(VLOOKUP(L90,'Шкала оценки'!$A$2:$B$7,2,FALSE())*$C90,0))</f>
        <v>0</v>
      </c>
      <c r="N90" s="23"/>
      <c r="O90" s="24"/>
      <c r="P90" s="25" t="n">
        <f aca="false">IF(O90="Не применимо","",IFERROR(VLOOKUP(O90,'Шкала оценки'!$A$2:$B$7,2,FALSE())*$C90,0))</f>
        <v>0</v>
      </c>
      <c r="Q90" s="22"/>
      <c r="R90" s="22"/>
    </row>
    <row r="91" customFormat="false" ht="48" hidden="false" customHeight="true" outlineLevel="0" collapsed="false">
      <c r="A91" s="22" t="s">
        <v>134</v>
      </c>
      <c r="B91" s="22" t="s">
        <v>137</v>
      </c>
      <c r="C91" s="22" t="n">
        <v>5</v>
      </c>
      <c r="D91" s="22" t="s">
        <v>38</v>
      </c>
      <c r="E91" s="23"/>
      <c r="F91" s="24"/>
      <c r="G91" s="25" t="n">
        <f aca="false">IF(F91="Не применимо","",IFERROR(VLOOKUP(F91,'Шкала оценки'!$A$2:$B$7,2,FALSE())*$C91,0))</f>
        <v>0</v>
      </c>
      <c r="H91" s="23"/>
      <c r="I91" s="24"/>
      <c r="J91" s="25" t="n">
        <f aca="false">IF(I91="Не применимо","",IFERROR(VLOOKUP(I91,'Шкала оценки'!$A$2:$B$7,2,FALSE())*$C91,0))</f>
        <v>0</v>
      </c>
      <c r="K91" s="23"/>
      <c r="L91" s="24"/>
      <c r="M91" s="25" t="n">
        <f aca="false">IF(L91="Не применимо","",IFERROR(VLOOKUP(L91,'Шкала оценки'!$A$2:$B$7,2,FALSE())*$C91,0))</f>
        <v>0</v>
      </c>
      <c r="N91" s="23"/>
      <c r="O91" s="24"/>
      <c r="P91" s="25" t="n">
        <f aca="false">IF(O91="Не применимо","",IFERROR(VLOOKUP(O91,'Шкала оценки'!$A$2:$B$7,2,FALSE())*$C91,0))</f>
        <v>0</v>
      </c>
      <c r="Q91" s="22"/>
      <c r="R91" s="22"/>
    </row>
    <row r="92" customFormat="false" ht="48" hidden="false" customHeight="true" outlineLevel="0" collapsed="false">
      <c r="A92" s="22" t="s">
        <v>134</v>
      </c>
      <c r="B92" s="22" t="s">
        <v>138</v>
      </c>
      <c r="C92" s="22" t="n">
        <v>5</v>
      </c>
      <c r="D92" s="22" t="s">
        <v>38</v>
      </c>
      <c r="E92" s="23"/>
      <c r="F92" s="24"/>
      <c r="G92" s="25" t="n">
        <f aca="false">IF(F92="Не применимо","",IFERROR(VLOOKUP(F92,'Шкала оценки'!$A$2:$B$7,2,FALSE())*$C92,0))</f>
        <v>0</v>
      </c>
      <c r="H92" s="23"/>
      <c r="I92" s="24"/>
      <c r="J92" s="25" t="n">
        <f aca="false">IF(I92="Не применимо","",IFERROR(VLOOKUP(I92,'Шкала оценки'!$A$2:$B$7,2,FALSE())*$C92,0))</f>
        <v>0</v>
      </c>
      <c r="K92" s="23"/>
      <c r="L92" s="24"/>
      <c r="M92" s="25" t="n">
        <f aca="false">IF(L92="Не применимо","",IFERROR(VLOOKUP(L92,'Шкала оценки'!$A$2:$B$7,2,FALSE())*$C92,0))</f>
        <v>0</v>
      </c>
      <c r="N92" s="23"/>
      <c r="O92" s="24"/>
      <c r="P92" s="25" t="n">
        <f aca="false">IF(O92="Не применимо","",IFERROR(VLOOKUP(O92,'Шкала оценки'!$A$2:$B$7,2,FALSE())*$C92,0))</f>
        <v>0</v>
      </c>
      <c r="Q92" s="22"/>
      <c r="R92" s="22"/>
    </row>
    <row r="93" customFormat="false" ht="48" hidden="false" customHeight="true" outlineLevel="0" collapsed="false">
      <c r="A93" s="22" t="s">
        <v>134</v>
      </c>
      <c r="B93" s="22" t="s">
        <v>139</v>
      </c>
      <c r="C93" s="22" t="n">
        <v>5</v>
      </c>
      <c r="D93" s="22" t="s">
        <v>38</v>
      </c>
      <c r="E93" s="23"/>
      <c r="F93" s="24"/>
      <c r="G93" s="25" t="n">
        <f aca="false">IF(F93="Не применимо","",IFERROR(VLOOKUP(F93,'Шкала оценки'!$A$2:$B$7,2,FALSE())*$C93,0))</f>
        <v>0</v>
      </c>
      <c r="H93" s="23"/>
      <c r="I93" s="24"/>
      <c r="J93" s="25" t="n">
        <f aca="false">IF(I93="Не применимо","",IFERROR(VLOOKUP(I93,'Шкала оценки'!$A$2:$B$7,2,FALSE())*$C93,0))</f>
        <v>0</v>
      </c>
      <c r="K93" s="23"/>
      <c r="L93" s="24"/>
      <c r="M93" s="25" t="n">
        <f aca="false">IF(L93="Не применимо","",IFERROR(VLOOKUP(L93,'Шкала оценки'!$A$2:$B$7,2,FALSE())*$C93,0))</f>
        <v>0</v>
      </c>
      <c r="N93" s="23"/>
      <c r="O93" s="24"/>
      <c r="P93" s="25" t="n">
        <f aca="false">IF(O93="Не применимо","",IFERROR(VLOOKUP(O93,'Шкала оценки'!$A$2:$B$7,2,FALSE())*$C93,0))</f>
        <v>0</v>
      </c>
      <c r="Q93" s="22"/>
      <c r="R93" s="22"/>
    </row>
    <row r="94" customFormat="false" ht="48" hidden="false" customHeight="true" outlineLevel="0" collapsed="false">
      <c r="A94" s="22" t="s">
        <v>134</v>
      </c>
      <c r="B94" s="22" t="s">
        <v>140</v>
      </c>
      <c r="C94" s="22" t="n">
        <v>5</v>
      </c>
      <c r="D94" s="22" t="s">
        <v>38</v>
      </c>
      <c r="E94" s="23"/>
      <c r="F94" s="24"/>
      <c r="G94" s="25" t="n">
        <f aca="false">IF(F94="Не применимо","",IFERROR(VLOOKUP(F94,'Шкала оценки'!$A$2:$B$7,2,FALSE())*$C94,0))</f>
        <v>0</v>
      </c>
      <c r="H94" s="23"/>
      <c r="I94" s="24"/>
      <c r="J94" s="25" t="n">
        <f aca="false">IF(I94="Не применимо","",IFERROR(VLOOKUP(I94,'Шкала оценки'!$A$2:$B$7,2,FALSE())*$C94,0))</f>
        <v>0</v>
      </c>
      <c r="K94" s="23"/>
      <c r="L94" s="24"/>
      <c r="M94" s="25" t="n">
        <f aca="false">IF(L94="Не применимо","",IFERROR(VLOOKUP(L94,'Шкала оценки'!$A$2:$B$7,2,FALSE())*$C94,0))</f>
        <v>0</v>
      </c>
      <c r="N94" s="23"/>
      <c r="O94" s="24"/>
      <c r="P94" s="25" t="n">
        <f aca="false">IF(O94="Не применимо","",IFERROR(VLOOKUP(O94,'Шкала оценки'!$A$2:$B$7,2,FALSE())*$C94,0))</f>
        <v>0</v>
      </c>
      <c r="Q94" s="22"/>
      <c r="R94" s="22"/>
    </row>
    <row r="95" customFormat="false" ht="48" hidden="false" customHeight="true" outlineLevel="0" collapsed="false">
      <c r="A95" s="22" t="s">
        <v>134</v>
      </c>
      <c r="B95" s="22" t="s">
        <v>141</v>
      </c>
      <c r="C95" s="22" t="n">
        <v>5</v>
      </c>
      <c r="D95" s="22" t="s">
        <v>38</v>
      </c>
      <c r="E95" s="23"/>
      <c r="F95" s="24"/>
      <c r="G95" s="25" t="n">
        <f aca="false">IF(F95="Не применимо","",IFERROR(VLOOKUP(F95,'Шкала оценки'!$A$2:$B$7,2,FALSE())*$C95,0))</f>
        <v>0</v>
      </c>
      <c r="H95" s="23"/>
      <c r="I95" s="24"/>
      <c r="J95" s="25" t="n">
        <f aca="false">IF(I95="Не применимо","",IFERROR(VLOOKUP(I95,'Шкала оценки'!$A$2:$B$7,2,FALSE())*$C95,0))</f>
        <v>0</v>
      </c>
      <c r="K95" s="23"/>
      <c r="L95" s="24"/>
      <c r="M95" s="25" t="n">
        <f aca="false">IF(L95="Не применимо","",IFERROR(VLOOKUP(L95,'Шкала оценки'!$A$2:$B$7,2,FALSE())*$C95,0))</f>
        <v>0</v>
      </c>
      <c r="N95" s="23"/>
      <c r="O95" s="24"/>
      <c r="P95" s="25" t="n">
        <f aca="false">IF(O95="Не применимо","",IFERROR(VLOOKUP(O95,'Шкала оценки'!$A$2:$B$7,2,FALSE())*$C95,0))</f>
        <v>0</v>
      </c>
      <c r="Q95" s="22"/>
      <c r="R95" s="22"/>
    </row>
    <row r="96" customFormat="false" ht="48" hidden="false" customHeight="true" outlineLevel="0" collapsed="false">
      <c r="A96" s="22" t="s">
        <v>134</v>
      </c>
      <c r="B96" s="22" t="s">
        <v>142</v>
      </c>
      <c r="C96" s="22" t="n">
        <v>5</v>
      </c>
      <c r="D96" s="22" t="s">
        <v>44</v>
      </c>
      <c r="E96" s="23"/>
      <c r="F96" s="24"/>
      <c r="G96" s="25" t="n">
        <f aca="false">IF(F96="Не применимо","",IFERROR(VLOOKUP(F96,'Шкала оценки'!$A$2:$B$7,2,FALSE())*$C96,0))</f>
        <v>0</v>
      </c>
      <c r="H96" s="23"/>
      <c r="I96" s="24"/>
      <c r="J96" s="25" t="n">
        <f aca="false">IF(I96="Не применимо","",IFERROR(VLOOKUP(I96,'Шкала оценки'!$A$2:$B$7,2,FALSE())*$C96,0))</f>
        <v>0</v>
      </c>
      <c r="K96" s="23"/>
      <c r="L96" s="24"/>
      <c r="M96" s="25" t="n">
        <f aca="false">IF(L96="Не применимо","",IFERROR(VLOOKUP(L96,'Шкала оценки'!$A$2:$B$7,2,FALSE())*$C96,0))</f>
        <v>0</v>
      </c>
      <c r="N96" s="23"/>
      <c r="O96" s="24"/>
      <c r="P96" s="25" t="n">
        <f aca="false">IF(O96="Не применимо","",IFERROR(VLOOKUP(O96,'Шкала оценки'!$A$2:$B$7,2,FALSE())*$C96,0))</f>
        <v>0</v>
      </c>
      <c r="Q96" s="22"/>
      <c r="R96" s="22"/>
    </row>
    <row r="97" customFormat="false" ht="48" hidden="false" customHeight="true" outlineLevel="0" collapsed="false">
      <c r="A97" s="22" t="s">
        <v>134</v>
      </c>
      <c r="B97" s="22" t="s">
        <v>143</v>
      </c>
      <c r="C97" s="22" t="n">
        <v>5</v>
      </c>
      <c r="D97" s="22" t="s">
        <v>38</v>
      </c>
      <c r="E97" s="23"/>
      <c r="F97" s="24"/>
      <c r="G97" s="25" t="n">
        <f aca="false">IF(F97="Не применимо","",IFERROR(VLOOKUP(F97,'Шкала оценки'!$A$2:$B$7,2,FALSE())*$C97,0))</f>
        <v>0</v>
      </c>
      <c r="H97" s="23"/>
      <c r="I97" s="24"/>
      <c r="J97" s="25" t="n">
        <f aca="false">IF(I97="Не применимо","",IFERROR(VLOOKUP(I97,'Шкала оценки'!$A$2:$B$7,2,FALSE())*$C97,0))</f>
        <v>0</v>
      </c>
      <c r="K97" s="23"/>
      <c r="L97" s="24"/>
      <c r="M97" s="25" t="n">
        <f aca="false">IF(L97="Не применимо","",IFERROR(VLOOKUP(L97,'Шкала оценки'!$A$2:$B$7,2,FALSE())*$C97,0))</f>
        <v>0</v>
      </c>
      <c r="N97" s="23"/>
      <c r="O97" s="24"/>
      <c r="P97" s="25" t="n">
        <f aca="false">IF(O97="Не применимо","",IFERROR(VLOOKUP(O97,'Шкала оценки'!$A$2:$B$7,2,FALSE())*$C97,0))</f>
        <v>0</v>
      </c>
      <c r="Q97" s="22"/>
      <c r="R97" s="22"/>
    </row>
    <row r="98" customFormat="false" ht="48" hidden="false" customHeight="true" outlineLevel="0" collapsed="false">
      <c r="A98" s="22" t="s">
        <v>134</v>
      </c>
      <c r="B98" s="22" t="s">
        <v>144</v>
      </c>
      <c r="C98" s="22" t="n">
        <v>5</v>
      </c>
      <c r="D98" s="22" t="s">
        <v>38</v>
      </c>
      <c r="E98" s="23"/>
      <c r="F98" s="24"/>
      <c r="G98" s="25" t="n">
        <f aca="false">IF(F98="Не применимо","",IFERROR(VLOOKUP(F98,'Шкала оценки'!$A$2:$B$7,2,FALSE())*$C98,0))</f>
        <v>0</v>
      </c>
      <c r="H98" s="23"/>
      <c r="I98" s="24"/>
      <c r="J98" s="25" t="n">
        <f aca="false">IF(I98="Не применимо","",IFERROR(VLOOKUP(I98,'Шкала оценки'!$A$2:$B$7,2,FALSE())*$C98,0))</f>
        <v>0</v>
      </c>
      <c r="K98" s="23"/>
      <c r="L98" s="24"/>
      <c r="M98" s="25" t="n">
        <f aca="false">IF(L98="Не применимо","",IFERROR(VLOOKUP(L98,'Шкала оценки'!$A$2:$B$7,2,FALSE())*$C98,0))</f>
        <v>0</v>
      </c>
      <c r="N98" s="23"/>
      <c r="O98" s="24"/>
      <c r="P98" s="25" t="n">
        <f aca="false">IF(O98="Не применимо","",IFERROR(VLOOKUP(O98,'Шкала оценки'!$A$2:$B$7,2,FALSE())*$C98,0))</f>
        <v>0</v>
      </c>
      <c r="Q98" s="22"/>
      <c r="R98" s="22"/>
    </row>
    <row r="99" customFormat="false" ht="48" hidden="false" customHeight="true" outlineLevel="0" collapsed="false">
      <c r="A99" s="22" t="s">
        <v>134</v>
      </c>
      <c r="B99" s="22" t="s">
        <v>145</v>
      </c>
      <c r="C99" s="22" t="n">
        <v>5</v>
      </c>
      <c r="D99" s="22" t="s">
        <v>58</v>
      </c>
      <c r="E99" s="23"/>
      <c r="F99" s="24"/>
      <c r="G99" s="25" t="n">
        <f aca="false">IF(F99="Не применимо","",IFERROR(VLOOKUP(F99,'Шкала оценки'!$A$2:$B$7,2,FALSE())*$C99,0))</f>
        <v>0</v>
      </c>
      <c r="H99" s="23"/>
      <c r="I99" s="24"/>
      <c r="J99" s="25" t="n">
        <f aca="false">IF(I99="Не применимо","",IFERROR(VLOOKUP(I99,'Шкала оценки'!$A$2:$B$7,2,FALSE())*$C99,0))</f>
        <v>0</v>
      </c>
      <c r="K99" s="23"/>
      <c r="L99" s="24"/>
      <c r="M99" s="25" t="n">
        <f aca="false">IF(L99="Не применимо","",IFERROR(VLOOKUP(L99,'Шкала оценки'!$A$2:$B$7,2,FALSE())*$C99,0))</f>
        <v>0</v>
      </c>
      <c r="N99" s="23"/>
      <c r="O99" s="24"/>
      <c r="P99" s="25" t="n">
        <f aca="false">IF(O99="Не применимо","",IFERROR(VLOOKUP(O99,'Шкала оценки'!$A$2:$B$7,2,FALSE())*$C99,0))</f>
        <v>0</v>
      </c>
      <c r="Q99" s="22"/>
      <c r="R99" s="22"/>
    </row>
    <row r="100" customFormat="false" ht="48" hidden="false" customHeight="true" outlineLevel="0" collapsed="false">
      <c r="A100" s="22" t="s">
        <v>134</v>
      </c>
      <c r="B100" s="22" t="s">
        <v>146</v>
      </c>
      <c r="C100" s="22" t="n">
        <v>5</v>
      </c>
      <c r="D100" s="22" t="s">
        <v>38</v>
      </c>
      <c r="E100" s="23"/>
      <c r="F100" s="24"/>
      <c r="G100" s="25" t="n">
        <f aca="false">IF(F100="Не применимо","",IFERROR(VLOOKUP(F100,'Шкала оценки'!$A$2:$B$7,2,FALSE())*$C100,0))</f>
        <v>0</v>
      </c>
      <c r="H100" s="23"/>
      <c r="I100" s="24"/>
      <c r="J100" s="25" t="n">
        <f aca="false">IF(I100="Не применимо","",IFERROR(VLOOKUP(I100,'Шкала оценки'!$A$2:$B$7,2,FALSE())*$C100,0))</f>
        <v>0</v>
      </c>
      <c r="K100" s="23"/>
      <c r="L100" s="24"/>
      <c r="M100" s="25" t="n">
        <f aca="false">IF(L100="Не применимо","",IFERROR(VLOOKUP(L100,'Шкала оценки'!$A$2:$B$7,2,FALSE())*$C100,0))</f>
        <v>0</v>
      </c>
      <c r="N100" s="23"/>
      <c r="O100" s="24"/>
      <c r="P100" s="25" t="n">
        <f aca="false">IF(O100="Не применимо","",IFERROR(VLOOKUP(O100,'Шкала оценки'!$A$2:$B$7,2,FALSE())*$C100,0))</f>
        <v>0</v>
      </c>
      <c r="Q100" s="22"/>
      <c r="R100" s="22"/>
    </row>
    <row r="101" customFormat="false" ht="48" hidden="false" customHeight="true" outlineLevel="0" collapsed="false">
      <c r="A101" s="22" t="s">
        <v>134</v>
      </c>
      <c r="B101" s="22" t="s">
        <v>147</v>
      </c>
      <c r="C101" s="22" t="n">
        <v>5</v>
      </c>
      <c r="D101" s="22" t="s">
        <v>38</v>
      </c>
      <c r="E101" s="23"/>
      <c r="F101" s="24"/>
      <c r="G101" s="25" t="n">
        <f aca="false">IF(F101="Не применимо","",IFERROR(VLOOKUP(F101,'Шкала оценки'!$A$2:$B$7,2,FALSE())*$C101,0))</f>
        <v>0</v>
      </c>
      <c r="H101" s="23"/>
      <c r="I101" s="24"/>
      <c r="J101" s="25" t="n">
        <f aca="false">IF(I101="Не применимо","",IFERROR(VLOOKUP(I101,'Шкала оценки'!$A$2:$B$7,2,FALSE())*$C101,0))</f>
        <v>0</v>
      </c>
      <c r="K101" s="23"/>
      <c r="L101" s="24"/>
      <c r="M101" s="25" t="n">
        <f aca="false">IF(L101="Не применимо","",IFERROR(VLOOKUP(L101,'Шкала оценки'!$A$2:$B$7,2,FALSE())*$C101,0))</f>
        <v>0</v>
      </c>
      <c r="N101" s="23"/>
      <c r="O101" s="24"/>
      <c r="P101" s="25" t="n">
        <f aca="false">IF(O101="Не применимо","",IFERROR(VLOOKUP(O101,'Шкала оценки'!$A$2:$B$7,2,FALSE())*$C101,0))</f>
        <v>0</v>
      </c>
      <c r="Q101" s="22"/>
      <c r="R101" s="22"/>
    </row>
    <row r="102" customFormat="false" ht="48" hidden="false" customHeight="true" outlineLevel="0" collapsed="false">
      <c r="A102" s="22" t="s">
        <v>134</v>
      </c>
      <c r="B102" s="22" t="s">
        <v>148</v>
      </c>
      <c r="C102" s="22" t="n">
        <v>5</v>
      </c>
      <c r="D102" s="22" t="s">
        <v>38</v>
      </c>
      <c r="E102" s="23"/>
      <c r="F102" s="24"/>
      <c r="G102" s="25" t="n">
        <f aca="false">IF(F102="Не применимо","",IFERROR(VLOOKUP(F102,'Шкала оценки'!$A$2:$B$7,2,FALSE())*$C102,0))</f>
        <v>0</v>
      </c>
      <c r="H102" s="23"/>
      <c r="I102" s="24"/>
      <c r="J102" s="25" t="n">
        <f aca="false">IF(I102="Не применимо","",IFERROR(VLOOKUP(I102,'Шкала оценки'!$A$2:$B$7,2,FALSE())*$C102,0))</f>
        <v>0</v>
      </c>
      <c r="K102" s="23"/>
      <c r="L102" s="24"/>
      <c r="M102" s="25" t="n">
        <f aca="false">IF(L102="Не применимо","",IFERROR(VLOOKUP(L102,'Шкала оценки'!$A$2:$B$7,2,FALSE())*$C102,0))</f>
        <v>0</v>
      </c>
      <c r="N102" s="23"/>
      <c r="O102" s="24"/>
      <c r="P102" s="25" t="n">
        <f aca="false">IF(O102="Не применимо","",IFERROR(VLOOKUP(O102,'Шкала оценки'!$A$2:$B$7,2,FALSE())*$C102,0))</f>
        <v>0</v>
      </c>
      <c r="Q102" s="22"/>
      <c r="R102" s="22"/>
    </row>
  </sheetData>
  <autoFilter ref="A9:R102"/>
  <mergeCells count="6">
    <mergeCell ref="A1:R1"/>
    <mergeCell ref="A2:R3"/>
    <mergeCell ref="E8:G8"/>
    <mergeCell ref="H8:J8"/>
    <mergeCell ref="K8:M8"/>
    <mergeCell ref="N8:P8"/>
  </mergeCells>
  <conditionalFormatting sqref="F10:F102">
    <cfRule type="expression" priority="2" aboveAverage="0" equalAverage="0" bottom="0" percent="0" rank="0" text="" dxfId="8">
      <formula>F10="Отлично"</formula>
    </cfRule>
  </conditionalFormatting>
  <conditionalFormatting sqref="I10:I102">
    <cfRule type="expression" priority="3" aboveAverage="0" equalAverage="0" bottom="0" percent="0" rank="0" text="" dxfId="8">
      <formula>F10="Отлично"</formula>
    </cfRule>
  </conditionalFormatting>
  <conditionalFormatting sqref="L10:L102">
    <cfRule type="expression" priority="4" aboveAverage="0" equalAverage="0" bottom="0" percent="0" rank="0" text="" dxfId="8">
      <formula>F10="Отлично"</formula>
    </cfRule>
  </conditionalFormatting>
  <conditionalFormatting sqref="O10:O102">
    <cfRule type="expression" priority="5" aboveAverage="0" equalAverage="0" bottom="0" percent="0" rank="0" text="" dxfId="8">
      <formula>F10="Отлично"</formula>
    </cfRule>
  </conditionalFormatting>
  <dataValidations count="2">
    <dataValidation allowBlank="true" errorStyle="stop" operator="between" showDropDown="false" showErrorMessage="false" showInputMessage="false" sqref="F10:F102 I10:I102 L10:L102 O10:O102" type="list">
      <formula1>"Отлично,Норма,Есть ограничения,Не покрыто,Уточнить,Не применимо"</formula1>
      <formula2>0</formula2>
    </dataValidation>
    <dataValidation allowBlank="false" errorStyle="stop" operator="between" showDropDown="false" showErrorMessage="false" showInputMessage="false" sqref="C10:C102" type="whole">
      <formula1>1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3" min="3" style="0" width="62"/>
    <col collapsed="false" customWidth="true" hidden="false" outlineLevel="0" max="4" min="4" style="0" width="18"/>
  </cols>
  <sheetData>
    <row r="1" customFormat="false" ht="19.7" hidden="false" customHeight="false" outlineLevel="0" collapsed="false">
      <c r="A1" s="26" t="s">
        <v>149</v>
      </c>
      <c r="B1" s="1"/>
      <c r="C1" s="1"/>
      <c r="D1" s="1"/>
    </row>
    <row r="2" customFormat="false" ht="15" hidden="false" customHeight="false" outlineLevel="0" collapsed="false">
      <c r="A2" s="1" t="s">
        <v>150</v>
      </c>
      <c r="B2" s="1" t="n">
        <v>5</v>
      </c>
      <c r="C2" s="1"/>
      <c r="D2" s="1"/>
    </row>
    <row r="3" customFormat="false" ht="15" hidden="false" customHeight="false" outlineLevel="0" collapsed="false">
      <c r="A3" s="27" t="s">
        <v>151</v>
      </c>
      <c r="B3" s="27" t="n">
        <v>4</v>
      </c>
      <c r="C3" s="27" t="s">
        <v>152</v>
      </c>
      <c r="D3" s="27" t="s">
        <v>153</v>
      </c>
    </row>
    <row r="4" customFormat="false" ht="28.35" hidden="false" customHeight="false" outlineLevel="0" collapsed="false">
      <c r="A4" s="28" t="s">
        <v>154</v>
      </c>
      <c r="B4" s="28" t="n">
        <v>2</v>
      </c>
      <c r="C4" s="28" t="s">
        <v>155</v>
      </c>
      <c r="D4" s="28" t="s">
        <v>156</v>
      </c>
    </row>
    <row r="5" customFormat="false" ht="15" hidden="false" customHeight="false" outlineLevel="0" collapsed="false">
      <c r="A5" s="29" t="s">
        <v>157</v>
      </c>
      <c r="B5" s="29" t="n">
        <v>0</v>
      </c>
      <c r="C5" s="29" t="s">
        <v>158</v>
      </c>
      <c r="D5" s="29" t="s">
        <v>159</v>
      </c>
    </row>
    <row r="6" customFormat="false" ht="28.35" hidden="false" customHeight="false" outlineLevel="0" collapsed="false">
      <c r="A6" s="30" t="s">
        <v>160</v>
      </c>
      <c r="B6" s="30" t="n">
        <v>1</v>
      </c>
      <c r="C6" s="30" t="s">
        <v>161</v>
      </c>
      <c r="D6" s="30" t="s">
        <v>162</v>
      </c>
    </row>
    <row r="7" customFormat="false" ht="15" hidden="false" customHeight="false" outlineLevel="0" collapsed="false">
      <c r="A7" s="31" t="s">
        <v>163</v>
      </c>
      <c r="B7" s="31"/>
      <c r="C7" s="31" t="s">
        <v>164</v>
      </c>
      <c r="D7" s="31" t="s">
        <v>165</v>
      </c>
    </row>
    <row r="8" customFormat="false" ht="28.35" hidden="false" customHeight="false" outlineLevel="0" collapsed="false">
      <c r="A8" s="32" t="s">
        <v>160</v>
      </c>
      <c r="B8" s="32" t="n">
        <v>1</v>
      </c>
      <c r="C8" s="32" t="s">
        <v>166</v>
      </c>
      <c r="D8" s="32" t="s">
        <v>167</v>
      </c>
    </row>
    <row r="9" customFormat="false" ht="28.35" hidden="false" customHeight="false" outlineLevel="0" collapsed="false">
      <c r="A9" s="32" t="s">
        <v>163</v>
      </c>
      <c r="B9" s="32"/>
      <c r="C9" s="32" t="s">
        <v>168</v>
      </c>
      <c r="D9" s="32" t="s">
        <v>167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72"/>
    <col collapsed="false" customWidth="true" hidden="false" outlineLevel="0" max="4" min="4" style="0" width="18"/>
  </cols>
  <sheetData>
    <row r="1" customFormat="false" ht="15" hidden="false" customHeight="false" outlineLevel="0" collapsed="false">
      <c r="A1" s="1"/>
      <c r="B1" s="1"/>
      <c r="C1" s="1"/>
      <c r="D1" s="1"/>
    </row>
    <row r="2" customFormat="false" ht="22.05" hidden="false" customHeight="false" outlineLevel="0" collapsed="false">
      <c r="A2" s="1"/>
      <c r="B2" s="2" t="s">
        <v>169</v>
      </c>
      <c r="C2" s="2"/>
      <c r="D2" s="2"/>
    </row>
    <row r="3" customFormat="false" ht="15" hidden="false" customHeight="false" outlineLevel="0" collapsed="false">
      <c r="A3" s="1"/>
      <c r="B3" s="1"/>
      <c r="C3" s="1"/>
      <c r="D3" s="1"/>
    </row>
    <row r="4" customFormat="false" ht="15" hidden="false" customHeight="false" outlineLevel="0" collapsed="false">
      <c r="A4" s="33" t="s">
        <v>170</v>
      </c>
      <c r="B4" s="33" t="s">
        <v>171</v>
      </c>
      <c r="C4" s="33" t="s">
        <v>172</v>
      </c>
      <c r="D4" s="33" t="s">
        <v>173</v>
      </c>
    </row>
    <row r="5" customFormat="false" ht="15" hidden="false" customHeight="false" outlineLevel="0" collapsed="false">
      <c r="A5" s="7" t="n">
        <v>1</v>
      </c>
      <c r="B5" s="34" t="s">
        <v>174</v>
      </c>
      <c r="C5" s="7" t="s">
        <v>175</v>
      </c>
      <c r="D5" s="7" t="s">
        <v>176</v>
      </c>
    </row>
    <row r="6" customFormat="false" ht="15" hidden="false" customHeight="false" outlineLevel="0" collapsed="false">
      <c r="A6" s="7" t="n">
        <v>2</v>
      </c>
      <c r="B6" s="34" t="s">
        <v>177</v>
      </c>
      <c r="C6" s="7" t="s">
        <v>178</v>
      </c>
      <c r="D6" s="7" t="s">
        <v>176</v>
      </c>
    </row>
    <row r="7" customFormat="false" ht="15" hidden="false" customHeight="false" outlineLevel="0" collapsed="false">
      <c r="A7" s="7" t="n">
        <v>3</v>
      </c>
      <c r="B7" s="34" t="s">
        <v>179</v>
      </c>
      <c r="C7" s="7" t="s">
        <v>180</v>
      </c>
      <c r="D7" s="7" t="s">
        <v>176</v>
      </c>
    </row>
    <row r="8" customFormat="false" ht="15" hidden="false" customHeight="false" outlineLevel="0" collapsed="false">
      <c r="A8" s="7" t="n">
        <v>4</v>
      </c>
      <c r="B8" s="34" t="s">
        <v>181</v>
      </c>
      <c r="C8" s="7" t="s">
        <v>182</v>
      </c>
      <c r="D8" s="7" t="s">
        <v>183</v>
      </c>
    </row>
    <row r="9" customFormat="false" ht="15" hidden="false" customHeight="false" outlineLevel="0" collapsed="false">
      <c r="A9" s="7" t="n">
        <v>5</v>
      </c>
      <c r="B9" s="34" t="s">
        <v>184</v>
      </c>
      <c r="C9" s="7" t="s">
        <v>185</v>
      </c>
      <c r="D9" s="7" t="s">
        <v>186</v>
      </c>
    </row>
    <row r="10" customFormat="false" ht="15" hidden="false" customHeight="false" outlineLevel="0" collapsed="false">
      <c r="A10" s="7" t="n">
        <v>6</v>
      </c>
      <c r="B10" s="34" t="s">
        <v>187</v>
      </c>
      <c r="C10" s="7" t="s">
        <v>188</v>
      </c>
      <c r="D10" s="7" t="s">
        <v>176</v>
      </c>
    </row>
    <row r="11" customFormat="false" ht="15" hidden="false" customHeight="false" outlineLevel="0" collapsed="false">
      <c r="A11" s="7" t="n">
        <v>7</v>
      </c>
      <c r="B11" s="34" t="s">
        <v>189</v>
      </c>
      <c r="C11" s="7" t="s">
        <v>190</v>
      </c>
      <c r="D11" s="7" t="s">
        <v>183</v>
      </c>
    </row>
    <row r="12" customFormat="false" ht="15" hidden="false" customHeight="false" outlineLevel="0" collapsed="false">
      <c r="A12" s="7" t="n">
        <v>8</v>
      </c>
      <c r="B12" s="34" t="s">
        <v>191</v>
      </c>
      <c r="C12" s="7" t="s">
        <v>192</v>
      </c>
      <c r="D12" s="7" t="s">
        <v>183</v>
      </c>
    </row>
    <row r="13" customFormat="false" ht="15" hidden="false" customHeight="false" outlineLevel="0" collapsed="false">
      <c r="A13" s="7" t="n">
        <v>9</v>
      </c>
      <c r="B13" s="34" t="s">
        <v>193</v>
      </c>
      <c r="C13" s="7" t="s">
        <v>194</v>
      </c>
      <c r="D13" s="7" t="s">
        <v>183</v>
      </c>
    </row>
    <row r="14" customFormat="false" ht="15" hidden="false" customHeight="false" outlineLevel="0" collapsed="false">
      <c r="A14" s="7" t="n">
        <v>10</v>
      </c>
      <c r="B14" s="34" t="s">
        <v>195</v>
      </c>
      <c r="C14" s="7" t="s">
        <v>196</v>
      </c>
      <c r="D14" s="7" t="s">
        <v>176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86"/>
  </cols>
  <sheetData>
    <row r="1" customFormat="false" ht="15" hidden="false" customHeight="false" outlineLevel="0" collapsed="false">
      <c r="A1" s="1"/>
      <c r="B1" s="1"/>
      <c r="C1" s="1"/>
    </row>
    <row r="2" customFormat="false" ht="22.05" hidden="false" customHeight="false" outlineLevel="0" collapsed="false">
      <c r="A2" s="1"/>
      <c r="B2" s="2" t="s">
        <v>197</v>
      </c>
      <c r="C2" s="2"/>
    </row>
    <row r="3" customFormat="false" ht="15" hidden="false" customHeight="false" outlineLevel="0" collapsed="false">
      <c r="A3" s="1"/>
      <c r="B3" s="1"/>
      <c r="C3" s="1"/>
    </row>
    <row r="4" customFormat="false" ht="15" hidden="false" customHeight="false" outlineLevel="0" collapsed="false">
      <c r="A4" s="1"/>
      <c r="B4" s="35" t="s">
        <v>24</v>
      </c>
      <c r="C4" s="35" t="s">
        <v>198</v>
      </c>
    </row>
    <row r="5" customFormat="false" ht="42" hidden="false" customHeight="true" outlineLevel="0" collapsed="false">
      <c r="A5" s="1"/>
      <c r="B5" s="34" t="s">
        <v>199</v>
      </c>
      <c r="C5" s="7" t="s">
        <v>200</v>
      </c>
    </row>
    <row r="6" customFormat="false" ht="42" hidden="false" customHeight="true" outlineLevel="0" collapsed="false">
      <c r="A6" s="1"/>
      <c r="B6" s="34" t="s">
        <v>201</v>
      </c>
      <c r="C6" s="7" t="s">
        <v>202</v>
      </c>
    </row>
    <row r="7" customFormat="false" ht="42" hidden="false" customHeight="true" outlineLevel="0" collapsed="false">
      <c r="A7" s="1"/>
      <c r="B7" s="34" t="s">
        <v>203</v>
      </c>
      <c r="C7" s="7" t="s">
        <v>204</v>
      </c>
    </row>
    <row r="8" customFormat="false" ht="42" hidden="false" customHeight="true" outlineLevel="0" collapsed="false">
      <c r="A8" s="1"/>
      <c r="B8" s="34" t="s">
        <v>205</v>
      </c>
      <c r="C8" s="7" t="s">
        <v>206</v>
      </c>
    </row>
    <row r="9" customFormat="false" ht="42" hidden="false" customHeight="true" outlineLevel="0" collapsed="false">
      <c r="A9" s="1"/>
      <c r="B9" s="34" t="s">
        <v>207</v>
      </c>
      <c r="C9" s="7" t="s">
        <v>208</v>
      </c>
    </row>
    <row r="10" customFormat="false" ht="42" hidden="false" customHeight="true" outlineLevel="0" collapsed="false">
      <c r="A10" s="1"/>
      <c r="B10" s="34" t="s">
        <v>209</v>
      </c>
      <c r="C10" s="7" t="s">
        <v>210</v>
      </c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2026-05-04T22:26:29Z</dcterms:created>
  <dc:creator>openpyxl</dc:creator>
  <dc:description/>
  <dc:language>en-US</dc:language>
  <cp:lastModifiedBy/>
  <dcterms:modified xsi:type="dcterms:W3CDTF">2026-05-04T22:26:29Z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